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4370" windowHeight="8025"/>
  </bookViews>
  <sheets>
    <sheet name="СГК" sheetId="1" r:id="rId1"/>
    <sheet name="СГК ОВЗ" sheetId="2" r:id="rId2"/>
  </sheets>
  <definedNames>
    <definedName name="_xlnm.Print_Titles" localSheetId="0">СГК!$16:$18</definedName>
    <definedName name="_xlnm.Print_Titles" localSheetId="1">'СГК ОВЗ'!$7:$9</definedName>
  </definedNames>
  <calcPr calcId="145621"/>
</workbook>
</file>

<file path=xl/calcChain.xml><?xml version="1.0" encoding="utf-8"?>
<calcChain xmlns="http://schemas.openxmlformats.org/spreadsheetml/2006/main">
  <c r="J28" i="1" l="1"/>
  <c r="J20" i="1" s="1"/>
  <c r="D35" i="1"/>
  <c r="E35" i="1"/>
  <c r="F35" i="1"/>
  <c r="F28" i="1" s="1"/>
  <c r="F20" i="1" s="1"/>
  <c r="G35" i="1"/>
  <c r="H35" i="1"/>
  <c r="I35" i="1"/>
  <c r="J35" i="1"/>
  <c r="K35" i="1"/>
  <c r="L35" i="1"/>
  <c r="C35" i="1"/>
  <c r="D29" i="1"/>
  <c r="D28" i="1" s="1"/>
  <c r="D20" i="1" s="1"/>
  <c r="E29" i="1"/>
  <c r="E28" i="1" s="1"/>
  <c r="E20" i="1" s="1"/>
  <c r="F29" i="1"/>
  <c r="G29" i="1"/>
  <c r="H29" i="1"/>
  <c r="H28" i="1" s="1"/>
  <c r="H20" i="1" s="1"/>
  <c r="I29" i="1"/>
  <c r="I28" i="1" s="1"/>
  <c r="I20" i="1" s="1"/>
  <c r="J29" i="1"/>
  <c r="K29" i="1"/>
  <c r="L29" i="1"/>
  <c r="L28" i="1" s="1"/>
  <c r="L20" i="1" s="1"/>
  <c r="L19" i="1" s="1"/>
  <c r="C29" i="1"/>
  <c r="C28" i="1" s="1"/>
  <c r="C20" i="1" s="1"/>
  <c r="L71" i="1"/>
  <c r="L68" i="1"/>
  <c r="L64" i="1"/>
  <c r="L61" i="1"/>
  <c r="L56" i="1"/>
  <c r="L53" i="1"/>
  <c r="L49" i="1"/>
  <c r="L46" i="1"/>
  <c r="L41" i="1"/>
  <c r="L40" i="1"/>
  <c r="L39" i="1"/>
  <c r="L38" i="1"/>
  <c r="L37" i="1"/>
  <c r="H71" i="1"/>
  <c r="H68" i="1"/>
  <c r="H64" i="1"/>
  <c r="H61" i="1"/>
  <c r="H56" i="1"/>
  <c r="H53" i="1"/>
  <c r="H49" i="1"/>
  <c r="H46" i="1"/>
  <c r="H41" i="1"/>
  <c r="H40" i="1"/>
  <c r="H39" i="1"/>
  <c r="H38" i="1"/>
  <c r="H37" i="1"/>
  <c r="L31" i="1"/>
  <c r="L32" i="1"/>
  <c r="L33" i="1"/>
  <c r="L34" i="1"/>
  <c r="H31" i="1"/>
  <c r="H32" i="1"/>
  <c r="H33" i="1"/>
  <c r="H34" i="1"/>
  <c r="K28" i="1" l="1"/>
  <c r="K20" i="1" s="1"/>
  <c r="G28" i="1"/>
  <c r="G20" i="1" s="1"/>
  <c r="H60" i="2" l="1"/>
  <c r="G60" i="2"/>
  <c r="F60" i="2"/>
  <c r="E60" i="2"/>
  <c r="D60" i="2"/>
  <c r="C60" i="2"/>
  <c r="H57" i="2"/>
  <c r="H56" i="2"/>
  <c r="H48" i="2" s="1"/>
  <c r="G57" i="2"/>
  <c r="F57" i="2"/>
  <c r="F56" i="2" s="1"/>
  <c r="E57" i="2"/>
  <c r="E56" i="2"/>
  <c r="D57" i="2"/>
  <c r="D56" i="2"/>
  <c r="D48" i="2" s="1"/>
  <c r="C57" i="2"/>
  <c r="G56" i="2"/>
  <c r="C56" i="2"/>
  <c r="H53" i="2"/>
  <c r="G53" i="2"/>
  <c r="F53" i="2"/>
  <c r="E53" i="2"/>
  <c r="D53" i="2"/>
  <c r="C53" i="2"/>
  <c r="H50" i="2"/>
  <c r="G50" i="2"/>
  <c r="G49" i="2" s="1"/>
  <c r="G48" i="2" s="1"/>
  <c r="F50" i="2"/>
  <c r="F49" i="2"/>
  <c r="F48" i="2" s="1"/>
  <c r="E50" i="2"/>
  <c r="D50" i="2"/>
  <c r="C50" i="2"/>
  <c r="C49" i="2" s="1"/>
  <c r="C48" i="2" s="1"/>
  <c r="H49" i="2"/>
  <c r="E49" i="2"/>
  <c r="E48" i="2" s="1"/>
  <c r="D49" i="2"/>
  <c r="H45" i="2"/>
  <c r="G45" i="2"/>
  <c r="F45" i="2"/>
  <c r="E45" i="2"/>
  <c r="D45" i="2"/>
  <c r="C45" i="2"/>
  <c r="H42" i="2"/>
  <c r="H41" i="2" s="1"/>
  <c r="G42" i="2"/>
  <c r="G41" i="2"/>
  <c r="F42" i="2"/>
  <c r="F41" i="2"/>
  <c r="E42" i="2"/>
  <c r="D42" i="2"/>
  <c r="D41" i="2" s="1"/>
  <c r="C42" i="2"/>
  <c r="C41" i="2"/>
  <c r="E41" i="2"/>
  <c r="H38" i="2"/>
  <c r="G38" i="2"/>
  <c r="F38" i="2"/>
  <c r="E38" i="2"/>
  <c r="D38" i="2"/>
  <c r="C38" i="2"/>
  <c r="H35" i="2"/>
  <c r="H34" i="2" s="1"/>
  <c r="H33" i="2" s="1"/>
  <c r="H10" i="2" s="1"/>
  <c r="G35" i="2"/>
  <c r="F35" i="2"/>
  <c r="E35" i="2"/>
  <c r="E34" i="2"/>
  <c r="E33" i="2" s="1"/>
  <c r="D35" i="2"/>
  <c r="D34" i="2" s="1"/>
  <c r="D33" i="2" s="1"/>
  <c r="D10" i="2" s="1"/>
  <c r="C35" i="2"/>
  <c r="G34" i="2"/>
  <c r="G33" i="2" s="1"/>
  <c r="F34" i="2"/>
  <c r="F33" i="2" s="1"/>
  <c r="C34" i="2"/>
  <c r="H26" i="2"/>
  <c r="G26" i="2"/>
  <c r="F26" i="2"/>
  <c r="E26" i="2"/>
  <c r="D26" i="2"/>
  <c r="C26" i="2"/>
  <c r="H19" i="2"/>
  <c r="E19" i="2"/>
  <c r="D19" i="2"/>
  <c r="G19" i="2"/>
  <c r="F19" i="2"/>
  <c r="C19" i="2"/>
  <c r="H16" i="2"/>
  <c r="G16" i="2"/>
  <c r="F16" i="2"/>
  <c r="E16" i="2"/>
  <c r="E12" i="2" s="1"/>
  <c r="E11" i="2" s="1"/>
  <c r="E10" i="2" s="1"/>
  <c r="D16" i="2"/>
  <c r="C16" i="2"/>
  <c r="H13" i="2"/>
  <c r="G13" i="2"/>
  <c r="G12" i="2" s="1"/>
  <c r="G11" i="2" s="1"/>
  <c r="G10" i="2" s="1"/>
  <c r="F13" i="2"/>
  <c r="F12" i="2" s="1"/>
  <c r="F11" i="2" s="1"/>
  <c r="E13" i="2"/>
  <c r="D13" i="2"/>
  <c r="C13" i="2"/>
  <c r="C12" i="2"/>
  <c r="C11" i="2" s="1"/>
  <c r="C10" i="2" s="1"/>
  <c r="H12" i="2"/>
  <c r="D12" i="2"/>
  <c r="K69" i="1"/>
  <c r="J69" i="1"/>
  <c r="I69" i="1"/>
  <c r="G69" i="1"/>
  <c r="F69" i="1"/>
  <c r="E69" i="1"/>
  <c r="D69" i="1"/>
  <c r="C69" i="1"/>
  <c r="K66" i="1"/>
  <c r="J66" i="1"/>
  <c r="I66" i="1"/>
  <c r="G66" i="1"/>
  <c r="F66" i="1"/>
  <c r="E66" i="1"/>
  <c r="D66" i="1"/>
  <c r="C66" i="1"/>
  <c r="K65" i="1"/>
  <c r="J65" i="1"/>
  <c r="I65" i="1"/>
  <c r="G65" i="1"/>
  <c r="F65" i="1"/>
  <c r="E65" i="1"/>
  <c r="D65" i="1"/>
  <c r="C65" i="1"/>
  <c r="K62" i="1"/>
  <c r="J62" i="1"/>
  <c r="I62" i="1"/>
  <c r="G62" i="1"/>
  <c r="F62" i="1"/>
  <c r="E62" i="1"/>
  <c r="D62" i="1"/>
  <c r="C62" i="1"/>
  <c r="K59" i="1"/>
  <c r="J59" i="1"/>
  <c r="I59" i="1"/>
  <c r="G59" i="1"/>
  <c r="F59" i="1"/>
  <c r="E59" i="1"/>
  <c r="D59" i="1"/>
  <c r="C59" i="1"/>
  <c r="K58" i="1"/>
  <c r="J58" i="1"/>
  <c r="I58" i="1"/>
  <c r="G58" i="1"/>
  <c r="F58" i="1"/>
  <c r="E58" i="1"/>
  <c r="D58" i="1"/>
  <c r="C58" i="1"/>
  <c r="K57" i="1"/>
  <c r="J57" i="1"/>
  <c r="I57" i="1"/>
  <c r="G57" i="1"/>
  <c r="F57" i="1"/>
  <c r="E57" i="1"/>
  <c r="D57" i="1"/>
  <c r="C57" i="1"/>
  <c r="K54" i="1"/>
  <c r="J54" i="1"/>
  <c r="J50" i="1" s="1"/>
  <c r="J42" i="1" s="1"/>
  <c r="I54" i="1"/>
  <c r="G54" i="1"/>
  <c r="G50" i="1" s="1"/>
  <c r="G42" i="1" s="1"/>
  <c r="F54" i="1"/>
  <c r="E54" i="1"/>
  <c r="E50" i="1" s="1"/>
  <c r="E42" i="1" s="1"/>
  <c r="C54" i="1"/>
  <c r="K51" i="1"/>
  <c r="J51" i="1"/>
  <c r="I51" i="1"/>
  <c r="G51" i="1"/>
  <c r="F51" i="1"/>
  <c r="E51" i="1"/>
  <c r="D51" i="1"/>
  <c r="C51" i="1"/>
  <c r="K50" i="1"/>
  <c r="I50" i="1"/>
  <c r="F50" i="1"/>
  <c r="D50" i="1"/>
  <c r="C50" i="1"/>
  <c r="K47" i="1"/>
  <c r="J47" i="1"/>
  <c r="I47" i="1"/>
  <c r="G47" i="1"/>
  <c r="F47" i="1"/>
  <c r="E47" i="1"/>
  <c r="D47" i="1"/>
  <c r="C47" i="1"/>
  <c r="K44" i="1"/>
  <c r="J44" i="1"/>
  <c r="I44" i="1"/>
  <c r="G44" i="1"/>
  <c r="F44" i="1"/>
  <c r="E44" i="1"/>
  <c r="D44" i="1"/>
  <c r="C44" i="1"/>
  <c r="K43" i="1"/>
  <c r="J43" i="1"/>
  <c r="I43" i="1"/>
  <c r="G43" i="1"/>
  <c r="F43" i="1"/>
  <c r="E43" i="1"/>
  <c r="D43" i="1"/>
  <c r="C43" i="1"/>
  <c r="K42" i="1"/>
  <c r="I42" i="1"/>
  <c r="F42" i="1"/>
  <c r="D42" i="1"/>
  <c r="C42" i="1"/>
  <c r="K25" i="1"/>
  <c r="J25" i="1"/>
  <c r="I25" i="1"/>
  <c r="G25" i="1"/>
  <c r="F25" i="1"/>
  <c r="E25" i="1"/>
  <c r="D25" i="1"/>
  <c r="C25" i="1"/>
  <c r="K22" i="1"/>
  <c r="J22" i="1"/>
  <c r="I22" i="1"/>
  <c r="G22" i="1"/>
  <c r="F22" i="1"/>
  <c r="E22" i="1"/>
  <c r="D22" i="1"/>
  <c r="C22" i="1"/>
  <c r="K21" i="1"/>
  <c r="J21" i="1"/>
  <c r="I21" i="1"/>
  <c r="G21" i="1"/>
  <c r="F21" i="1"/>
  <c r="E21" i="1"/>
  <c r="D21" i="1"/>
  <c r="C21" i="1"/>
  <c r="K19" i="1"/>
  <c r="J19" i="1"/>
  <c r="I19" i="1"/>
  <c r="G19" i="1"/>
  <c r="F19" i="1"/>
  <c r="E19" i="1"/>
  <c r="D19" i="1"/>
  <c r="E10" i="1"/>
  <c r="F10" i="1" s="1"/>
  <c r="D7" i="1"/>
  <c r="E7" i="1" s="1"/>
  <c r="C33" i="2"/>
  <c r="D11" i="2"/>
  <c r="H11" i="2"/>
  <c r="C19" i="1" l="1"/>
  <c r="H24" i="1"/>
  <c r="H27" i="1"/>
  <c r="F10" i="2"/>
  <c r="L27" i="1" l="1"/>
  <c r="L25" i="1" s="1"/>
  <c r="H25" i="1"/>
  <c r="H69" i="1"/>
  <c r="H65" i="1" s="1"/>
  <c r="L69" i="1"/>
  <c r="L65" i="1" s="1"/>
  <c r="L44" i="1"/>
  <c r="H44" i="1"/>
  <c r="L62" i="1"/>
  <c r="H62" i="1"/>
  <c r="L47" i="1"/>
  <c r="H47" i="1"/>
  <c r="L59" i="1"/>
  <c r="H59" i="1"/>
  <c r="L24" i="1"/>
  <c r="L22" i="1" s="1"/>
  <c r="L21" i="1" s="1"/>
  <c r="H22" i="1"/>
  <c r="H21" i="1" s="1"/>
  <c r="H19" i="1" s="1"/>
  <c r="H54" i="1"/>
  <c r="H50" i="1" s="1"/>
  <c r="L54" i="1"/>
  <c r="L50" i="1" s="1"/>
  <c r="H58" i="1" l="1"/>
  <c r="L58" i="1"/>
  <c r="L57" i="1" s="1"/>
  <c r="H57" i="1"/>
  <c r="H43" i="1"/>
  <c r="H42" i="1" s="1"/>
  <c r="L43" i="1"/>
  <c r="L42" i="1" s="1"/>
</calcChain>
</file>

<file path=xl/sharedStrings.xml><?xml version="1.0" encoding="utf-8"?>
<sst xmlns="http://schemas.openxmlformats.org/spreadsheetml/2006/main" count="132" uniqueCount="48">
  <si>
    <t>наименование учреждения</t>
  </si>
  <si>
    <t>Значение коэффициента выполнения КЦП</t>
  </si>
  <si>
    <t>Скорректированное значение коэффициента выполнения КЦП</t>
  </si>
  <si>
    <t>Коэффициент выполнения КЦП</t>
  </si>
  <si>
    <t>Значение коэффициента отсева</t>
  </si>
  <si>
    <t>Коэффициент отсева</t>
  </si>
  <si>
    <t>* - численность студентов, прибывших в организацию, включая лиц, переведенных с других форм обучения данной организации и из других организаций; лиц, ранее отчисленных из данной организации и восстановленных на обучение в установленном порядке за отчетный период, и лиц, принятых для продолжения обучения в данной организации, ранее обучавшихся в других организациях и отчисленных из них до окончания обучения; лиц, восстановленных на обучение в образовательной организации в связи с возвращением из рядов Вооруженных Сил Российской Федерации; лиц, прибывших в организацию по другим причинам (за исключением лиц, поступивших в организацию на первый курс)</t>
  </si>
  <si>
    <t xml:space="preserve">** - численность студентов, выбывших из организации, включая лиц, переведенных на другие формы обучения и источники финансирования обучения в данной организации и в другие организации; лиц, выбывших из образовательной организации до окончания обучения по состоянию здоровья; лиц, выбывших из организации до окончания обучения по собственному желанию; лиц, отчисленных из организации по неуспеваемости, за невыполнение обязанностей, предусмотренных уставом организации, и нарушение правил внутреннего распорядка и по другим причинам; лиц, призванных в ряды Вооруженных Сил Российской Федерации; лиц, выбывших из организации по другим причинам (за исключением лиц, выбывших по неуспеваемости и отчисленных в период обучения, а также лиц, которые не прошли итоговую аттестацию и отчисленных из организации со справкой об обучении, и лиц, завершивших обучение в организации и получивших диплом об образовании).
</t>
  </si>
  <si>
    <t>Программы подготовки специалистов среднего звена:</t>
  </si>
  <si>
    <t>КЦП на 2018-2019 учебный год</t>
  </si>
  <si>
    <t>Ожидаемый выпуск учащихся в 2019 году</t>
  </si>
  <si>
    <t>КЦП на 2019-2020 учебный год</t>
  </si>
  <si>
    <t xml:space="preserve">январь </t>
  </si>
  <si>
    <t xml:space="preserve">июнь </t>
  </si>
  <si>
    <t>ИТОГО ПО УЧРЕЖДЕНИЮ</t>
  </si>
  <si>
    <t>ОЧНОЕ ОБУЧЕНИЕ</t>
  </si>
  <si>
    <t>на базе основного общего образования</t>
  </si>
  <si>
    <t>в том числе по специальностям:</t>
  </si>
  <si>
    <t>на базе среднего общего образования</t>
  </si>
  <si>
    <t>Программы подготовки квалифицированных рабочих, служащих:</t>
  </si>
  <si>
    <t>в том числе по профессиям:</t>
  </si>
  <si>
    <t>ОЧНО-ЗАОЧНОЕ ОБУЧЕНИЕ</t>
  </si>
  <si>
    <t>ЗАОЧНОЕ ОБУЧЕНИЕ</t>
  </si>
  <si>
    <t>Информация по контингенту обучающихся с ограниченными возможностями здоровья (включая инвалидов) по программам среднего профессионального образования за счет средств бюджета Республики Башкортостан</t>
  </si>
  <si>
    <t>УКАЗАТЬ ОБУЧАЮЩИХСЯ С ОГРАНИЧЕННЫМИ ВОЗМОЖНОСТЯМИ ЗДОРОВЬЯ ИЗ ЧИСЛА ОБУЧАЮЩИХСЯ, УКАЗАННЫХ В ПРЕДЫДУЩЕМ ПРИЛОЖЕНИИ</t>
  </si>
  <si>
    <t>Количество групп на 01.10.2018</t>
  </si>
  <si>
    <t>Контингент учащихся на 01.10.2018</t>
  </si>
  <si>
    <t>Ожидаемый выпуск учащихся в 2020 году</t>
  </si>
  <si>
    <t>Информация по контингенту обучающихся по программам среднего профессионального образования (ВКЛЮЧАЯ ОБУЧАЮЩИХСЯ С ОГРАНИЧЕННЫМИ ВОЗМОЖНОСТЯМИ ЗДОРОВЬЯ) за счет средств бюджета Республики Башкортостан, прогнозируемому на 2020 год</t>
  </si>
  <si>
    <t>КЦП на 2020-2021 учебный год</t>
  </si>
  <si>
    <t>Ожидаемый СГК на 2020 год</t>
  </si>
  <si>
    <t>Ожидаемый контингент учащихся на 01.10.2019</t>
  </si>
  <si>
    <t>Фактический прием обучающихся по состоянию на 01.10.2018</t>
  </si>
  <si>
    <t xml:space="preserve">Численность контингента, прибывшего* в организацию с 01.10.2017 г по 30.09.2018 г.
</t>
  </si>
  <si>
    <t xml:space="preserve">Численность контингента, выбывшего** из организации с 01.10.2017 г по 30.09.2018 г.
</t>
  </si>
  <si>
    <t>Численность контингента на 01.10.2017 г.</t>
  </si>
  <si>
    <t>государственное автономное профессиональное образовательное учреждение  Башкирский северо-западный сельскохозяйственный колледж</t>
  </si>
  <si>
    <t>35.01.13 Тракторист-машинист сельскохозяйственного производства</t>
  </si>
  <si>
    <t>19.01.17 Повар, кондитер</t>
  </si>
  <si>
    <t>43.01.09 Повар, кондитер</t>
  </si>
  <si>
    <t>23.01.03 Автомеханик</t>
  </si>
  <si>
    <t>08.01.07 Мастер общестроительных работ</t>
  </si>
  <si>
    <t>15.01.05 Сварщик (ручной и частично механизированной (наплавки))</t>
  </si>
  <si>
    <t>Руководитель Валиев И.М.</t>
  </si>
  <si>
    <t>Исполнитель: Тазетдинова З.Р.                                       тел  (89174753377          )</t>
  </si>
  <si>
    <t>Исполнитель: Тазетдинова З.Р.                                    тел  (          )</t>
  </si>
  <si>
    <t>Руководитель     Валиев И.М.</t>
  </si>
  <si>
    <t>государственное автономное профессиональное образовательное учреждение                                Башкирский северо-западный сельскохозяйственный колледж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</si>
</sst>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3" fontId="4" fillId="0" borderId="0" xfId="0" applyNumberFormat="1" applyFont="1" applyAlignment="1">
      <alignment wrapText="1"/>
    </xf>
    <xf numFmtId="3" fontId="4" fillId="0" borderId="0" xfId="0" applyNumberFormat="1" applyFont="1"/>
    <xf numFmtId="3" fontId="5" fillId="0" borderId="0" xfId="0" applyNumberFormat="1" applyFont="1"/>
    <xf numFmtId="3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left" wrapText="1"/>
    </xf>
    <xf numFmtId="3" fontId="7" fillId="3" borderId="1" xfId="0" applyNumberFormat="1" applyFont="1" applyFill="1" applyBorder="1" applyAlignment="1">
      <alignment horizontal="right" wrapText="1"/>
    </xf>
    <xf numFmtId="0" fontId="0" fillId="3" borderId="0" xfId="0" applyFill="1"/>
    <xf numFmtId="3" fontId="7" fillId="4" borderId="1" xfId="0" applyNumberFormat="1" applyFont="1" applyFill="1" applyBorder="1" applyAlignment="1">
      <alignment vertical="top" wrapText="1"/>
    </xf>
    <xf numFmtId="3" fontId="7" fillId="5" borderId="1" xfId="0" applyNumberFormat="1" applyFont="1" applyFill="1" applyBorder="1" applyAlignment="1">
      <alignment horizontal="right" vertical="top" wrapText="1"/>
    </xf>
    <xf numFmtId="0" fontId="0" fillId="4" borderId="0" xfId="0" applyFill="1"/>
    <xf numFmtId="3" fontId="7" fillId="6" borderId="1" xfId="0" applyNumberFormat="1" applyFont="1" applyFill="1" applyBorder="1" applyAlignment="1">
      <alignment wrapText="1"/>
    </xf>
    <xf numFmtId="3" fontId="7" fillId="6" borderId="1" xfId="0" applyNumberFormat="1" applyFont="1" applyFill="1" applyBorder="1" applyAlignment="1">
      <alignment horizontal="right" wrapText="1"/>
    </xf>
    <xf numFmtId="0" fontId="0" fillId="6" borderId="0" xfId="0" applyFill="1"/>
    <xf numFmtId="3" fontId="8" fillId="7" borderId="1" xfId="0" applyNumberFormat="1" applyFont="1" applyFill="1" applyBorder="1" applyAlignment="1">
      <alignment wrapText="1"/>
    </xf>
    <xf numFmtId="3" fontId="8" fillId="8" borderId="1" xfId="0" applyNumberFormat="1" applyFont="1" applyFill="1" applyBorder="1" applyAlignment="1">
      <alignment horizontal="right" wrapText="1"/>
    </xf>
    <xf numFmtId="0" fontId="0" fillId="7" borderId="0" xfId="0" applyFill="1"/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49" fontId="9" fillId="2" borderId="1" xfId="0" applyNumberFormat="1" applyFont="1" applyFill="1" applyBorder="1"/>
    <xf numFmtId="3" fontId="9" fillId="0" borderId="1" xfId="0" applyNumberFormat="1" applyFont="1" applyBorder="1" applyAlignment="1">
      <alignment wrapText="1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2" borderId="1" xfId="0" applyNumberFormat="1" applyFont="1" applyFill="1" applyBorder="1" applyAlignment="1">
      <alignment wrapText="1"/>
    </xf>
    <xf numFmtId="3" fontId="9" fillId="2" borderId="1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0" fontId="0" fillId="2" borderId="0" xfId="0" applyFill="1"/>
    <xf numFmtId="0" fontId="9" fillId="2" borderId="1" xfId="0" applyFont="1" applyFill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2" fontId="6" fillId="2" borderId="5" xfId="0" applyNumberFormat="1" applyFont="1" applyFill="1" applyBorder="1" applyAlignment="1">
      <alignment horizontal="left" vertical="top" wrapText="1"/>
    </xf>
    <xf numFmtId="2" fontId="6" fillId="2" borderId="6" xfId="0" applyNumberFormat="1" applyFont="1" applyFill="1" applyBorder="1" applyAlignment="1">
      <alignment horizontal="left" vertical="top" wrapText="1"/>
    </xf>
    <xf numFmtId="2" fontId="6" fillId="2" borderId="7" xfId="0" applyNumberFormat="1" applyFont="1" applyFill="1" applyBorder="1" applyAlignment="1">
      <alignment horizontal="left" vertical="top" wrapText="1"/>
    </xf>
    <xf numFmtId="2" fontId="6" fillId="2" borderId="8" xfId="0" applyNumberFormat="1" applyFont="1" applyFill="1" applyBorder="1" applyAlignment="1">
      <alignment horizontal="left" vertical="top" wrapText="1"/>
    </xf>
    <xf numFmtId="3" fontId="6" fillId="2" borderId="9" xfId="0" applyNumberFormat="1" applyFont="1" applyFill="1" applyBorder="1" applyAlignment="1">
      <alignment horizontal="left" vertical="top" wrapText="1"/>
    </xf>
    <xf numFmtId="3" fontId="6" fillId="2" borderId="10" xfId="0" applyNumberFormat="1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center" vertical="top" wrapText="1"/>
    </xf>
    <xf numFmtId="3" fontId="6" fillId="2" borderId="4" xfId="0" applyNumberFormat="1" applyFont="1" applyFill="1" applyBorder="1" applyAlignment="1">
      <alignment horizontal="center" vertical="top" wrapText="1"/>
    </xf>
    <xf numFmtId="3" fontId="7" fillId="9" borderId="1" xfId="0" applyNumberFormat="1" applyFont="1" applyFill="1" applyBorder="1" applyAlignment="1">
      <alignment horizontal="left" wrapText="1"/>
    </xf>
    <xf numFmtId="3" fontId="7" fillId="9" borderId="1" xfId="0" applyNumberFormat="1" applyFont="1" applyFill="1" applyBorder="1" applyAlignment="1">
      <alignment horizontal="right" wrapText="1"/>
    </xf>
    <xf numFmtId="0" fontId="0" fillId="9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topLeftCell="A27" zoomScale="56" zoomScaleNormal="56" workbookViewId="0">
      <selection activeCell="A2" sqref="A2:L75"/>
    </sheetView>
  </sheetViews>
  <sheetFormatPr defaultRowHeight="15" x14ac:dyDescent="0.25"/>
  <cols>
    <col min="1" max="1" width="42.140625" customWidth="1"/>
    <col min="2" max="2" width="17.140625" customWidth="1"/>
    <col min="3" max="3" width="15" customWidth="1"/>
    <col min="4" max="4" width="16.42578125" customWidth="1"/>
    <col min="5" max="5" width="20.7109375" customWidth="1"/>
    <col min="6" max="6" width="21" customWidth="1"/>
    <col min="7" max="7" width="12.42578125" customWidth="1"/>
    <col min="8" max="8" width="15.28515625" customWidth="1"/>
    <col min="9" max="9" width="13" customWidth="1"/>
    <col min="11" max="11" width="12.42578125" customWidth="1"/>
    <col min="12" max="12" width="18.5703125" customWidth="1"/>
  </cols>
  <sheetData>
    <row r="1" spans="1:12" ht="120.75" customHeight="1" x14ac:dyDescent="0.25"/>
    <row r="2" spans="1:12" ht="51.75" customHeight="1" x14ac:dyDescent="0.25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33.75" customHeight="1" x14ac:dyDescent="0.25">
      <c r="A3" s="1"/>
      <c r="B3" s="47" t="s">
        <v>36</v>
      </c>
      <c r="C3" s="47"/>
      <c r="D3" s="47"/>
      <c r="E3" s="47"/>
      <c r="F3" s="47"/>
      <c r="G3" s="47"/>
      <c r="H3" s="47"/>
      <c r="I3" s="47"/>
      <c r="J3" s="1"/>
      <c r="K3" s="1"/>
      <c r="L3" s="1"/>
    </row>
    <row r="4" spans="1:12" ht="27" customHeight="1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1"/>
      <c r="K4" s="1"/>
      <c r="L4" s="1"/>
    </row>
    <row r="5" spans="1:12" ht="27" customHeight="1" x14ac:dyDescent="0.25">
      <c r="A5" s="1"/>
      <c r="B5" s="2"/>
      <c r="C5" s="2"/>
      <c r="D5" s="2"/>
      <c r="E5" s="2"/>
      <c r="F5" s="2"/>
      <c r="G5" s="2"/>
      <c r="H5" s="2"/>
      <c r="I5" s="2"/>
      <c r="J5" s="1"/>
      <c r="K5" s="1"/>
      <c r="L5" s="1"/>
    </row>
    <row r="6" spans="1:12" ht="81.75" customHeight="1" x14ac:dyDescent="0.25">
      <c r="A6" s="3"/>
      <c r="B6" s="4" t="s">
        <v>32</v>
      </c>
      <c r="C6" s="4" t="s">
        <v>9</v>
      </c>
      <c r="D6" s="4" t="s">
        <v>1</v>
      </c>
      <c r="E6" s="4" t="s">
        <v>2</v>
      </c>
      <c r="F6" s="2"/>
      <c r="G6" s="2"/>
      <c r="H6" s="2"/>
      <c r="I6" s="2"/>
      <c r="J6" s="1"/>
      <c r="K6" s="1"/>
      <c r="L6" s="1"/>
    </row>
    <row r="7" spans="1:12" ht="21" customHeight="1" x14ac:dyDescent="0.25">
      <c r="A7" s="5" t="s">
        <v>3</v>
      </c>
      <c r="B7" s="6">
        <v>326</v>
      </c>
      <c r="C7" s="6">
        <v>350</v>
      </c>
      <c r="D7" s="6">
        <f>ROUND(B7/C7,2)</f>
        <v>0.93</v>
      </c>
      <c r="E7" s="6">
        <f>IF(D7&gt;1,1,D7)</f>
        <v>0.93</v>
      </c>
      <c r="F7" s="2"/>
      <c r="G7" s="2"/>
      <c r="H7" s="2"/>
      <c r="I7" s="2"/>
      <c r="J7" s="1"/>
      <c r="K7" s="1"/>
      <c r="L7" s="1"/>
    </row>
    <row r="8" spans="1:12" ht="27" customHeight="1" x14ac:dyDescent="0.25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1"/>
    </row>
    <row r="9" spans="1:12" ht="93" customHeight="1" x14ac:dyDescent="0.25">
      <c r="A9" s="3"/>
      <c r="B9" s="4" t="s">
        <v>33</v>
      </c>
      <c r="C9" s="4" t="s">
        <v>34</v>
      </c>
      <c r="D9" s="4" t="s">
        <v>35</v>
      </c>
      <c r="E9" s="4" t="s">
        <v>4</v>
      </c>
      <c r="F9" s="4" t="s">
        <v>2</v>
      </c>
      <c r="G9" s="2"/>
      <c r="H9" s="2"/>
      <c r="I9" s="2"/>
      <c r="J9" s="1"/>
      <c r="K9" s="1"/>
      <c r="L9" s="1"/>
    </row>
    <row r="10" spans="1:12" ht="27" customHeight="1" x14ac:dyDescent="0.25">
      <c r="A10" s="5" t="s">
        <v>5</v>
      </c>
      <c r="B10" s="6">
        <v>48</v>
      </c>
      <c r="C10" s="6">
        <v>22</v>
      </c>
      <c r="D10" s="6">
        <v>550</v>
      </c>
      <c r="E10" s="6">
        <f>ROUND((D10+((B10-C10)/2))/D10,2)</f>
        <v>1.02</v>
      </c>
      <c r="F10" s="6">
        <f>IF(E10&gt;1,1,E10)</f>
        <v>1</v>
      </c>
      <c r="G10" s="2"/>
      <c r="H10" s="2"/>
      <c r="I10" s="2"/>
      <c r="J10" s="1"/>
      <c r="K10" s="1"/>
      <c r="L10" s="1"/>
    </row>
    <row r="11" spans="1:12" ht="27" customHeight="1" x14ac:dyDescent="0.25">
      <c r="A11" s="7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</row>
    <row r="12" spans="1:12" ht="66.75" customHeight="1" x14ac:dyDescent="0.25">
      <c r="A12" s="49" t="s">
        <v>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 ht="18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13.25" customHeight="1" x14ac:dyDescent="0.25">
      <c r="A14" s="49" t="s">
        <v>7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 ht="20.25" x14ac:dyDescent="0.3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50.25" customHeight="1" x14ac:dyDescent="0.25">
      <c r="A16" s="38" t="s">
        <v>8</v>
      </c>
      <c r="B16" s="39"/>
      <c r="C16" s="44" t="s">
        <v>25</v>
      </c>
      <c r="D16" s="44" t="s">
        <v>26</v>
      </c>
      <c r="E16" s="45" t="s">
        <v>10</v>
      </c>
      <c r="F16" s="45"/>
      <c r="G16" s="44" t="s">
        <v>11</v>
      </c>
      <c r="H16" s="50" t="s">
        <v>31</v>
      </c>
      <c r="I16" s="45" t="s">
        <v>27</v>
      </c>
      <c r="J16" s="45"/>
      <c r="K16" s="44" t="s">
        <v>29</v>
      </c>
      <c r="L16" s="44" t="s">
        <v>30</v>
      </c>
    </row>
    <row r="17" spans="1:12" ht="15.75" x14ac:dyDescent="0.25">
      <c r="A17" s="40"/>
      <c r="B17" s="41"/>
      <c r="C17" s="44"/>
      <c r="D17" s="44"/>
      <c r="E17" s="12" t="s">
        <v>12</v>
      </c>
      <c r="F17" s="12" t="s">
        <v>13</v>
      </c>
      <c r="G17" s="44"/>
      <c r="H17" s="51"/>
      <c r="I17" s="12" t="s">
        <v>12</v>
      </c>
      <c r="J17" s="12" t="s">
        <v>13</v>
      </c>
      <c r="K17" s="44"/>
      <c r="L17" s="44"/>
    </row>
    <row r="18" spans="1:12" ht="15.75" x14ac:dyDescent="0.25">
      <c r="A18" s="42"/>
      <c r="B18" s="43"/>
      <c r="C18" s="12">
        <v>1</v>
      </c>
      <c r="D18" s="13">
        <v>2</v>
      </c>
      <c r="E18" s="13">
        <v>3</v>
      </c>
      <c r="F18" s="13">
        <v>4</v>
      </c>
      <c r="G18" s="13">
        <v>5</v>
      </c>
      <c r="H18" s="13">
        <v>6</v>
      </c>
      <c r="I18" s="13">
        <v>7</v>
      </c>
      <c r="J18" s="13">
        <v>8</v>
      </c>
      <c r="K18" s="13">
        <v>9</v>
      </c>
      <c r="L18" s="13">
        <v>10</v>
      </c>
    </row>
    <row r="19" spans="1:12" s="54" customFormat="1" ht="15.75" x14ac:dyDescent="0.25">
      <c r="A19" s="52" t="s">
        <v>14</v>
      </c>
      <c r="B19" s="53"/>
      <c r="C19" s="53">
        <f t="shared" ref="C19:L19" si="0">C20+C42+C57</f>
        <v>25</v>
      </c>
      <c r="D19" s="53">
        <f t="shared" si="0"/>
        <v>620</v>
      </c>
      <c r="E19" s="53">
        <f t="shared" si="0"/>
        <v>0</v>
      </c>
      <c r="F19" s="53">
        <f t="shared" si="0"/>
        <v>350</v>
      </c>
      <c r="G19" s="53">
        <f t="shared" si="0"/>
        <v>250</v>
      </c>
      <c r="H19" s="53">
        <f t="shared" si="0"/>
        <v>503</v>
      </c>
      <c r="I19" s="53">
        <f t="shared" si="0"/>
        <v>0</v>
      </c>
      <c r="J19" s="53">
        <f t="shared" si="0"/>
        <v>194</v>
      </c>
      <c r="K19" s="53">
        <f t="shared" si="0"/>
        <v>225</v>
      </c>
      <c r="L19" s="53">
        <f t="shared" si="0"/>
        <v>482</v>
      </c>
    </row>
    <row r="20" spans="1:12" s="19" customFormat="1" ht="15.75" x14ac:dyDescent="0.25">
      <c r="A20" s="17" t="s">
        <v>15</v>
      </c>
      <c r="B20" s="17"/>
      <c r="C20" s="18">
        <f>C21+C28</f>
        <v>25</v>
      </c>
      <c r="D20" s="18">
        <f t="shared" ref="D20:L20" si="1">D21+D28</f>
        <v>620</v>
      </c>
      <c r="E20" s="18">
        <f t="shared" si="1"/>
        <v>0</v>
      </c>
      <c r="F20" s="18">
        <f t="shared" si="1"/>
        <v>350</v>
      </c>
      <c r="G20" s="18">
        <f t="shared" si="1"/>
        <v>250</v>
      </c>
      <c r="H20" s="18">
        <f t="shared" si="1"/>
        <v>503</v>
      </c>
      <c r="I20" s="18">
        <f t="shared" si="1"/>
        <v>0</v>
      </c>
      <c r="J20" s="18">
        <f t="shared" si="1"/>
        <v>194</v>
      </c>
      <c r="K20" s="18">
        <f t="shared" si="1"/>
        <v>225</v>
      </c>
      <c r="L20" s="18">
        <f t="shared" si="1"/>
        <v>482</v>
      </c>
    </row>
    <row r="21" spans="1:12" s="22" customFormat="1" ht="31.5" customHeight="1" x14ac:dyDescent="0.25">
      <c r="A21" s="20" t="s">
        <v>8</v>
      </c>
      <c r="B21" s="20"/>
      <c r="C21" s="21">
        <f>C22+C25</f>
        <v>0</v>
      </c>
      <c r="D21" s="21">
        <f t="shared" ref="D21:L21" si="2">D22+D25</f>
        <v>0</v>
      </c>
      <c r="E21" s="21">
        <f t="shared" si="2"/>
        <v>0</v>
      </c>
      <c r="F21" s="21">
        <f t="shared" si="2"/>
        <v>0</v>
      </c>
      <c r="G21" s="21">
        <f t="shared" si="2"/>
        <v>0</v>
      </c>
      <c r="H21" s="21">
        <f t="shared" si="2"/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1">
        <f t="shared" si="2"/>
        <v>0</v>
      </c>
    </row>
    <row r="22" spans="1:12" s="25" customFormat="1" ht="15.75" customHeight="1" x14ac:dyDescent="0.25">
      <c r="A22" s="23" t="s">
        <v>16</v>
      </c>
      <c r="B22" s="23"/>
      <c r="C22" s="24">
        <f>C24</f>
        <v>0</v>
      </c>
      <c r="D22" s="24">
        <f t="shared" ref="D22:L22" si="3">D24</f>
        <v>0</v>
      </c>
      <c r="E22" s="24">
        <f t="shared" si="3"/>
        <v>0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24">
        <f t="shared" si="3"/>
        <v>0</v>
      </c>
      <c r="L22" s="24">
        <f t="shared" si="3"/>
        <v>0</v>
      </c>
    </row>
    <row r="23" spans="1:12" ht="15.75" customHeight="1" x14ac:dyDescent="0.25">
      <c r="A23" s="26" t="s">
        <v>17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15.75" customHeight="1" x14ac:dyDescent="0.25">
      <c r="A24" s="26"/>
      <c r="B24" s="28"/>
      <c r="C24" s="27"/>
      <c r="D24" s="27"/>
      <c r="E24" s="27"/>
      <c r="F24" s="27"/>
      <c r="G24" s="27"/>
      <c r="H24" s="27">
        <f>ROUND((D24-E24-F24+(G24*$E$7))*$F$10,0)</f>
        <v>0</v>
      </c>
      <c r="I24" s="27"/>
      <c r="J24" s="27"/>
      <c r="K24" s="27"/>
      <c r="L24" s="27">
        <f>ROUND((H24*12+4*K24-I24*11*$F$10-J24*6*$F$10)/12,0)</f>
        <v>0</v>
      </c>
    </row>
    <row r="25" spans="1:12" s="25" customFormat="1" ht="15.75" customHeight="1" x14ac:dyDescent="0.25">
      <c r="A25" s="23" t="s">
        <v>18</v>
      </c>
      <c r="B25" s="23"/>
      <c r="C25" s="24">
        <f>C27</f>
        <v>0</v>
      </c>
      <c r="D25" s="24">
        <f t="shared" ref="D25:L25" si="4">D27</f>
        <v>0</v>
      </c>
      <c r="E25" s="24">
        <f t="shared" si="4"/>
        <v>0</v>
      </c>
      <c r="F25" s="24">
        <f t="shared" si="4"/>
        <v>0</v>
      </c>
      <c r="G25" s="24">
        <f t="shared" si="4"/>
        <v>0</v>
      </c>
      <c r="H25" s="24">
        <f t="shared" si="4"/>
        <v>0</v>
      </c>
      <c r="I25" s="24">
        <f t="shared" si="4"/>
        <v>0</v>
      </c>
      <c r="J25" s="24">
        <f t="shared" si="4"/>
        <v>0</v>
      </c>
      <c r="K25" s="24">
        <f t="shared" si="4"/>
        <v>0</v>
      </c>
      <c r="L25" s="24">
        <f t="shared" si="4"/>
        <v>0</v>
      </c>
    </row>
    <row r="26" spans="1:12" ht="15.75" customHeight="1" x14ac:dyDescent="0.25">
      <c r="A26" s="26" t="s">
        <v>17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ht="15.75" customHeight="1" x14ac:dyDescent="0.25">
      <c r="A27" s="26"/>
      <c r="B27" s="26"/>
      <c r="C27" s="27"/>
      <c r="D27" s="27"/>
      <c r="E27" s="27"/>
      <c r="F27" s="27"/>
      <c r="G27" s="27"/>
      <c r="H27" s="27">
        <f>ROUND((D27-E27-F27+(G27*$E$7))*$F$10,0)</f>
        <v>0</v>
      </c>
      <c r="I27" s="27"/>
      <c r="J27" s="27"/>
      <c r="K27" s="27"/>
      <c r="L27" s="27">
        <f>ROUND((H27*12+4*K27-I27*11*$F$10-J27*6*$F$10)/12,0)</f>
        <v>0</v>
      </c>
    </row>
    <row r="28" spans="1:12" s="22" customFormat="1" ht="47.25" customHeight="1" x14ac:dyDescent="0.25">
      <c r="A28" s="20" t="s">
        <v>19</v>
      </c>
      <c r="B28" s="20"/>
      <c r="C28" s="21">
        <f>C29+C35</f>
        <v>25</v>
      </c>
      <c r="D28" s="21">
        <f t="shared" ref="D28:L28" si="5">D29+D35</f>
        <v>620</v>
      </c>
      <c r="E28" s="21">
        <f t="shared" si="5"/>
        <v>0</v>
      </c>
      <c r="F28" s="21">
        <f t="shared" si="5"/>
        <v>350</v>
      </c>
      <c r="G28" s="21">
        <f t="shared" si="5"/>
        <v>250</v>
      </c>
      <c r="H28" s="21">
        <f t="shared" si="5"/>
        <v>503</v>
      </c>
      <c r="I28" s="21">
        <f t="shared" si="5"/>
        <v>0</v>
      </c>
      <c r="J28" s="21">
        <f t="shared" si="5"/>
        <v>194</v>
      </c>
      <c r="K28" s="21">
        <f t="shared" si="5"/>
        <v>225</v>
      </c>
      <c r="L28" s="21">
        <f t="shared" si="5"/>
        <v>482</v>
      </c>
    </row>
    <row r="29" spans="1:12" s="25" customFormat="1" ht="15.75" customHeight="1" x14ac:dyDescent="0.25">
      <c r="A29" s="23" t="s">
        <v>16</v>
      </c>
      <c r="B29" s="23"/>
      <c r="C29" s="24">
        <f>SUM(C30:C34)</f>
        <v>15</v>
      </c>
      <c r="D29" s="24">
        <f t="shared" ref="D29:L29" si="6">SUM(D30:D34)</f>
        <v>370</v>
      </c>
      <c r="E29" s="24">
        <f t="shared" si="6"/>
        <v>0</v>
      </c>
      <c r="F29" s="24">
        <f t="shared" si="6"/>
        <v>125</v>
      </c>
      <c r="G29" s="24">
        <f t="shared" si="6"/>
        <v>125</v>
      </c>
      <c r="H29" s="24">
        <f t="shared" si="6"/>
        <v>362</v>
      </c>
      <c r="I29" s="24">
        <f t="shared" si="6"/>
        <v>0</v>
      </c>
      <c r="J29" s="24">
        <f t="shared" si="6"/>
        <v>69</v>
      </c>
      <c r="K29" s="24">
        <f t="shared" si="6"/>
        <v>150</v>
      </c>
      <c r="L29" s="24">
        <f t="shared" si="6"/>
        <v>378</v>
      </c>
    </row>
    <row r="30" spans="1:12" ht="15.75" customHeight="1" x14ac:dyDescent="0.25">
      <c r="A30" s="29" t="s">
        <v>20</v>
      </c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15.75" customHeight="1" x14ac:dyDescent="0.25">
      <c r="A31" s="36" t="s">
        <v>37</v>
      </c>
      <c r="B31" s="30"/>
      <c r="C31" s="31">
        <v>9</v>
      </c>
      <c r="D31" s="31">
        <v>220</v>
      </c>
      <c r="E31" s="31">
        <v>0</v>
      </c>
      <c r="F31" s="31">
        <v>73</v>
      </c>
      <c r="G31" s="31">
        <v>50</v>
      </c>
      <c r="H31" s="31">
        <f t="shared" ref="H31:H34" si="7">ROUND((D31-E31-F31+(G31*$E$7))*$F$10,0)</f>
        <v>194</v>
      </c>
      <c r="I31" s="31">
        <v>0</v>
      </c>
      <c r="J31" s="31">
        <v>69</v>
      </c>
      <c r="K31" s="31">
        <v>75</v>
      </c>
      <c r="L31" s="31">
        <f t="shared" ref="L31:L41" si="8">ROUND((H31*12+4*K31-I31*11*$F$10-J31*6*$F$10)/12,0)</f>
        <v>185</v>
      </c>
    </row>
    <row r="32" spans="1:12" ht="15.75" customHeight="1" x14ac:dyDescent="0.25">
      <c r="A32" s="29" t="s">
        <v>38</v>
      </c>
      <c r="B32" s="30"/>
      <c r="C32" s="31">
        <v>2</v>
      </c>
      <c r="D32" s="31">
        <v>52</v>
      </c>
      <c r="E32" s="31">
        <v>0</v>
      </c>
      <c r="F32" s="31">
        <v>52</v>
      </c>
      <c r="G32" s="31">
        <v>0</v>
      </c>
      <c r="H32" s="31">
        <f t="shared" si="7"/>
        <v>0</v>
      </c>
      <c r="I32" s="31">
        <v>0</v>
      </c>
      <c r="J32" s="31">
        <v>0</v>
      </c>
      <c r="K32" s="31">
        <v>0</v>
      </c>
      <c r="L32" s="31">
        <f t="shared" si="8"/>
        <v>0</v>
      </c>
    </row>
    <row r="33" spans="1:12" ht="15.75" customHeight="1" x14ac:dyDescent="0.25">
      <c r="A33" s="37" t="s">
        <v>39</v>
      </c>
      <c r="B33" s="30"/>
      <c r="C33" s="31">
        <v>4</v>
      </c>
      <c r="D33" s="31">
        <v>98</v>
      </c>
      <c r="E33" s="34">
        <v>0</v>
      </c>
      <c r="F33" s="34">
        <v>0</v>
      </c>
      <c r="G33" s="34">
        <v>50</v>
      </c>
      <c r="H33" s="31">
        <f t="shared" si="7"/>
        <v>145</v>
      </c>
      <c r="I33" s="31">
        <v>0</v>
      </c>
      <c r="J33" s="31">
        <v>0</v>
      </c>
      <c r="K33" s="31">
        <v>50</v>
      </c>
      <c r="L33" s="31">
        <f t="shared" si="8"/>
        <v>162</v>
      </c>
    </row>
    <row r="34" spans="1:12" s="35" customFormat="1" ht="15.75" x14ac:dyDescent="0.25">
      <c r="A34" s="29" t="s">
        <v>40</v>
      </c>
      <c r="B34" s="30"/>
      <c r="C34" s="31">
        <v>0</v>
      </c>
      <c r="D34" s="31">
        <v>0</v>
      </c>
      <c r="E34" s="34">
        <v>0</v>
      </c>
      <c r="F34" s="34">
        <v>0</v>
      </c>
      <c r="G34" s="34">
        <v>25</v>
      </c>
      <c r="H34" s="31">
        <f t="shared" si="7"/>
        <v>23</v>
      </c>
      <c r="I34" s="34">
        <v>0</v>
      </c>
      <c r="J34" s="34">
        <v>0</v>
      </c>
      <c r="K34" s="34">
        <v>25</v>
      </c>
      <c r="L34" s="31">
        <f t="shared" si="8"/>
        <v>31</v>
      </c>
    </row>
    <row r="35" spans="1:12" s="25" customFormat="1" ht="15.75" customHeight="1" x14ac:dyDescent="0.25">
      <c r="A35" s="23" t="s">
        <v>18</v>
      </c>
      <c r="B35" s="23"/>
      <c r="C35" s="24">
        <f>SUM(C36:C41)</f>
        <v>10</v>
      </c>
      <c r="D35" s="24">
        <f t="shared" ref="D35:L35" si="9">SUM(D36:D41)</f>
        <v>250</v>
      </c>
      <c r="E35" s="24">
        <f t="shared" si="9"/>
        <v>0</v>
      </c>
      <c r="F35" s="24">
        <f t="shared" si="9"/>
        <v>225</v>
      </c>
      <c r="G35" s="24">
        <f t="shared" si="9"/>
        <v>125</v>
      </c>
      <c r="H35" s="24">
        <f t="shared" si="9"/>
        <v>141</v>
      </c>
      <c r="I35" s="24">
        <f t="shared" si="9"/>
        <v>0</v>
      </c>
      <c r="J35" s="24">
        <f t="shared" si="9"/>
        <v>125</v>
      </c>
      <c r="K35" s="24">
        <f t="shared" si="9"/>
        <v>75</v>
      </c>
      <c r="L35" s="24">
        <f t="shared" si="9"/>
        <v>104</v>
      </c>
    </row>
    <row r="36" spans="1:12" ht="15.75" customHeight="1" x14ac:dyDescent="0.25">
      <c r="A36" s="29" t="s">
        <v>20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15.75" customHeight="1" x14ac:dyDescent="0.25">
      <c r="A37" s="36" t="s">
        <v>37</v>
      </c>
      <c r="B37" s="30"/>
      <c r="C37" s="31">
        <v>1</v>
      </c>
      <c r="D37" s="31">
        <v>25</v>
      </c>
      <c r="E37" s="31">
        <v>0</v>
      </c>
      <c r="F37" s="31">
        <v>25</v>
      </c>
      <c r="G37" s="31">
        <v>25</v>
      </c>
      <c r="H37" s="31">
        <f>ROUND((D37-E37-F37+(G37*$E$7))*$F$10,0)</f>
        <v>23</v>
      </c>
      <c r="I37" s="31">
        <v>0</v>
      </c>
      <c r="J37" s="31">
        <v>25</v>
      </c>
      <c r="K37" s="31">
        <v>0</v>
      </c>
      <c r="L37" s="31">
        <f>ROUND((H37*12+4*K37-I37*11*$F$10-J37*6*$F$10)/12,0)</f>
        <v>11</v>
      </c>
    </row>
    <row r="38" spans="1:12" ht="15.75" customHeight="1" x14ac:dyDescent="0.25">
      <c r="A38" s="29" t="s">
        <v>40</v>
      </c>
      <c r="B38" s="30"/>
      <c r="C38" s="31">
        <v>3</v>
      </c>
      <c r="D38" s="31">
        <v>76</v>
      </c>
      <c r="E38" s="31">
        <v>0</v>
      </c>
      <c r="F38" s="31">
        <v>76</v>
      </c>
      <c r="G38" s="31">
        <v>25</v>
      </c>
      <c r="H38" s="31">
        <f>ROUND((D38-E38-F38+(G38*$E$7))*$F$10,0)</f>
        <v>23</v>
      </c>
      <c r="I38" s="31">
        <v>0</v>
      </c>
      <c r="J38" s="31">
        <v>25</v>
      </c>
      <c r="K38" s="31">
        <v>50</v>
      </c>
      <c r="L38" s="31">
        <f>ROUND((H38*12+4*K38-I38*11*$F$10-J38*6*$F$10)/12,0)</f>
        <v>27</v>
      </c>
    </row>
    <row r="39" spans="1:12" ht="16.5" customHeight="1" x14ac:dyDescent="0.25">
      <c r="A39" s="37" t="s">
        <v>41</v>
      </c>
      <c r="B39" s="30"/>
      <c r="C39" s="31">
        <v>1</v>
      </c>
      <c r="D39" s="31">
        <v>25</v>
      </c>
      <c r="E39" s="31">
        <v>0</v>
      </c>
      <c r="F39" s="31">
        <v>25</v>
      </c>
      <c r="G39" s="31">
        <v>0</v>
      </c>
      <c r="H39" s="31">
        <f>ROUND((D39-E39-F39+(G39*$E$7))*$F$10,0)</f>
        <v>0</v>
      </c>
      <c r="I39" s="31">
        <v>0</v>
      </c>
      <c r="J39" s="31">
        <v>0</v>
      </c>
      <c r="K39" s="31">
        <v>0</v>
      </c>
      <c r="L39" s="31">
        <f>ROUND((H39*12+4*K39-I39*11*$F$10-J39*6*$F$10)/12,0)</f>
        <v>0</v>
      </c>
    </row>
    <row r="40" spans="1:12" ht="16.5" customHeight="1" x14ac:dyDescent="0.25">
      <c r="A40" s="37" t="s">
        <v>42</v>
      </c>
      <c r="B40" s="30"/>
      <c r="C40" s="31">
        <v>2</v>
      </c>
      <c r="D40" s="31">
        <v>50</v>
      </c>
      <c r="E40" s="31">
        <v>0</v>
      </c>
      <c r="F40" s="31">
        <v>50</v>
      </c>
      <c r="G40" s="31">
        <v>50</v>
      </c>
      <c r="H40" s="31">
        <f>ROUND((D40-E40-F40+(G40*$E$7))*$F$10,0)</f>
        <v>47</v>
      </c>
      <c r="I40" s="31">
        <v>0</v>
      </c>
      <c r="J40" s="31">
        <v>50</v>
      </c>
      <c r="K40" s="31">
        <v>25</v>
      </c>
      <c r="L40" s="31">
        <f>ROUND((H40*12+4*K40-I40*11*$F$10-J40*6*$F$10)/12,0)</f>
        <v>30</v>
      </c>
    </row>
    <row r="41" spans="1:12" ht="15.75" customHeight="1" x14ac:dyDescent="0.25">
      <c r="A41" s="37" t="s">
        <v>39</v>
      </c>
      <c r="B41" s="30"/>
      <c r="C41" s="31">
        <v>3</v>
      </c>
      <c r="D41" s="31">
        <v>74</v>
      </c>
      <c r="E41" s="31">
        <v>0</v>
      </c>
      <c r="F41" s="31">
        <v>49</v>
      </c>
      <c r="G41" s="31">
        <v>25</v>
      </c>
      <c r="H41" s="31">
        <f>ROUND((D41-E41-F41+(G41*$E$7))*$F$10,0)</f>
        <v>48</v>
      </c>
      <c r="I41" s="31">
        <v>0</v>
      </c>
      <c r="J41" s="31">
        <v>25</v>
      </c>
      <c r="K41" s="31">
        <v>0</v>
      </c>
      <c r="L41" s="31">
        <f>ROUND((H41*12+4*K41-I41*11*$F$10-J41*6*$F$10)/12,0)</f>
        <v>36</v>
      </c>
    </row>
    <row r="42" spans="1:12" s="19" customFormat="1" ht="15.75" x14ac:dyDescent="0.25">
      <c r="A42" s="17" t="s">
        <v>21</v>
      </c>
      <c r="B42" s="17"/>
      <c r="C42" s="18">
        <f>C43+C50</f>
        <v>0</v>
      </c>
      <c r="D42" s="18">
        <f t="shared" ref="D42:L42" si="10">D43+D50</f>
        <v>0</v>
      </c>
      <c r="E42" s="18">
        <f t="shared" si="10"/>
        <v>0</v>
      </c>
      <c r="F42" s="18">
        <f t="shared" si="10"/>
        <v>0</v>
      </c>
      <c r="G42" s="18">
        <f t="shared" si="10"/>
        <v>0</v>
      </c>
      <c r="H42" s="18">
        <f t="shared" si="10"/>
        <v>0</v>
      </c>
      <c r="I42" s="18">
        <f t="shared" si="10"/>
        <v>0</v>
      </c>
      <c r="J42" s="18">
        <f t="shared" si="10"/>
        <v>0</v>
      </c>
      <c r="K42" s="18">
        <f t="shared" si="10"/>
        <v>0</v>
      </c>
      <c r="L42" s="18">
        <f t="shared" si="10"/>
        <v>0</v>
      </c>
    </row>
    <row r="43" spans="1:12" s="22" customFormat="1" ht="31.5" customHeight="1" x14ac:dyDescent="0.25">
      <c r="A43" s="20" t="s">
        <v>8</v>
      </c>
      <c r="B43" s="20"/>
      <c r="C43" s="21">
        <f>C44+C47</f>
        <v>0</v>
      </c>
      <c r="D43" s="21">
        <f t="shared" ref="D43:L43" si="11">D44+D47</f>
        <v>0</v>
      </c>
      <c r="E43" s="21">
        <f t="shared" si="11"/>
        <v>0</v>
      </c>
      <c r="F43" s="21">
        <f t="shared" si="11"/>
        <v>0</v>
      </c>
      <c r="G43" s="21">
        <f t="shared" si="11"/>
        <v>0</v>
      </c>
      <c r="H43" s="21">
        <f t="shared" si="11"/>
        <v>0</v>
      </c>
      <c r="I43" s="21">
        <f t="shared" si="11"/>
        <v>0</v>
      </c>
      <c r="J43" s="21">
        <f t="shared" si="11"/>
        <v>0</v>
      </c>
      <c r="K43" s="21">
        <f t="shared" si="11"/>
        <v>0</v>
      </c>
      <c r="L43" s="21">
        <f t="shared" si="11"/>
        <v>0</v>
      </c>
    </row>
    <row r="44" spans="1:12" s="25" customFormat="1" ht="15.75" customHeight="1" x14ac:dyDescent="0.25">
      <c r="A44" s="23" t="s">
        <v>16</v>
      </c>
      <c r="B44" s="23"/>
      <c r="C44" s="24">
        <f>C46</f>
        <v>0</v>
      </c>
      <c r="D44" s="24">
        <f t="shared" ref="D44:L44" si="12">D46</f>
        <v>0</v>
      </c>
      <c r="E44" s="24">
        <f t="shared" si="12"/>
        <v>0</v>
      </c>
      <c r="F44" s="24">
        <f t="shared" si="12"/>
        <v>0</v>
      </c>
      <c r="G44" s="24">
        <f t="shared" si="12"/>
        <v>0</v>
      </c>
      <c r="H44" s="24">
        <f t="shared" si="12"/>
        <v>0</v>
      </c>
      <c r="I44" s="24">
        <f t="shared" si="12"/>
        <v>0</v>
      </c>
      <c r="J44" s="24">
        <f t="shared" si="12"/>
        <v>0</v>
      </c>
      <c r="K44" s="24">
        <f t="shared" si="12"/>
        <v>0</v>
      </c>
      <c r="L44" s="24">
        <f t="shared" si="12"/>
        <v>0</v>
      </c>
    </row>
    <row r="45" spans="1:12" ht="15.75" customHeight="1" x14ac:dyDescent="0.25">
      <c r="A45" s="26" t="s">
        <v>17</v>
      </c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ht="15.75" customHeight="1" x14ac:dyDescent="0.25">
      <c r="A46" s="26"/>
      <c r="B46" s="28"/>
      <c r="C46" s="27"/>
      <c r="D46" s="27"/>
      <c r="E46" s="27"/>
      <c r="F46" s="27"/>
      <c r="G46" s="27"/>
      <c r="H46" s="27">
        <f>ROUND((D46-E46-F46+(G46*$E$7))*$F$10,0)</f>
        <v>0</v>
      </c>
      <c r="I46" s="27"/>
      <c r="J46" s="27"/>
      <c r="K46" s="27"/>
      <c r="L46" s="27">
        <f>ROUND((H46*12+4*K46-I46*11*$F$10-J46*6*$F$10)/12,0)</f>
        <v>0</v>
      </c>
    </row>
    <row r="47" spans="1:12" s="25" customFormat="1" ht="15.75" customHeight="1" x14ac:dyDescent="0.25">
      <c r="A47" s="23" t="s">
        <v>18</v>
      </c>
      <c r="B47" s="23"/>
      <c r="C47" s="24">
        <f>C49</f>
        <v>0</v>
      </c>
      <c r="D47" s="24">
        <f t="shared" ref="D47:L47" si="13">D49</f>
        <v>0</v>
      </c>
      <c r="E47" s="24">
        <f t="shared" si="13"/>
        <v>0</v>
      </c>
      <c r="F47" s="24">
        <f t="shared" si="13"/>
        <v>0</v>
      </c>
      <c r="G47" s="24">
        <f t="shared" si="13"/>
        <v>0</v>
      </c>
      <c r="H47" s="24">
        <f t="shared" si="13"/>
        <v>0</v>
      </c>
      <c r="I47" s="24">
        <f t="shared" si="13"/>
        <v>0</v>
      </c>
      <c r="J47" s="24">
        <f t="shared" si="13"/>
        <v>0</v>
      </c>
      <c r="K47" s="24">
        <f t="shared" si="13"/>
        <v>0</v>
      </c>
      <c r="L47" s="24">
        <f t="shared" si="13"/>
        <v>0</v>
      </c>
    </row>
    <row r="48" spans="1:12" ht="15.75" customHeight="1" x14ac:dyDescent="0.25">
      <c r="A48" s="26" t="s">
        <v>17</v>
      </c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ht="15.75" customHeight="1" x14ac:dyDescent="0.25">
      <c r="A49" s="26"/>
      <c r="B49" s="26"/>
      <c r="C49" s="27"/>
      <c r="D49" s="27"/>
      <c r="E49" s="27"/>
      <c r="F49" s="27"/>
      <c r="G49" s="27"/>
      <c r="H49" s="27">
        <f>ROUND((D49-E49-F49+(G49*$E$7))*$F$10,0)</f>
        <v>0</v>
      </c>
      <c r="I49" s="27"/>
      <c r="J49" s="27"/>
      <c r="K49" s="27"/>
      <c r="L49" s="27">
        <f>ROUND((H49*12+4*K49-I49*11*$F$10-J49*6*$F$10)/12,0)</f>
        <v>0</v>
      </c>
    </row>
    <row r="50" spans="1:12" s="22" customFormat="1" ht="47.25" customHeight="1" x14ac:dyDescent="0.25">
      <c r="A50" s="20" t="s">
        <v>19</v>
      </c>
      <c r="B50" s="20"/>
      <c r="C50" s="21">
        <f>C51+C54</f>
        <v>0</v>
      </c>
      <c r="D50" s="21">
        <f t="shared" ref="D50:L50" si="14">D51+D54</f>
        <v>0</v>
      </c>
      <c r="E50" s="21">
        <f t="shared" si="14"/>
        <v>0</v>
      </c>
      <c r="F50" s="21">
        <f t="shared" si="14"/>
        <v>0</v>
      </c>
      <c r="G50" s="21">
        <f t="shared" si="14"/>
        <v>0</v>
      </c>
      <c r="H50" s="21">
        <f t="shared" si="14"/>
        <v>0</v>
      </c>
      <c r="I50" s="21">
        <f t="shared" si="14"/>
        <v>0</v>
      </c>
      <c r="J50" s="21">
        <f t="shared" si="14"/>
        <v>0</v>
      </c>
      <c r="K50" s="21">
        <f t="shared" si="14"/>
        <v>0</v>
      </c>
      <c r="L50" s="21">
        <f t="shared" si="14"/>
        <v>0</v>
      </c>
    </row>
    <row r="51" spans="1:12" s="25" customFormat="1" ht="15.75" customHeight="1" x14ac:dyDescent="0.25">
      <c r="A51" s="23" t="s">
        <v>16</v>
      </c>
      <c r="B51" s="23"/>
      <c r="C51" s="24">
        <f>C53</f>
        <v>0</v>
      </c>
      <c r="D51" s="24">
        <f>SUM(D53:D53)</f>
        <v>0</v>
      </c>
      <c r="E51" s="24">
        <f>SUM(E53:E53)</f>
        <v>0</v>
      </c>
      <c r="F51" s="24">
        <f>SUM(F53:F53)</f>
        <v>0</v>
      </c>
      <c r="G51" s="24">
        <f>SUM(G53:G53)</f>
        <v>0</v>
      </c>
      <c r="H51" s="24"/>
      <c r="I51" s="24">
        <f>SUM(I53:I53)</f>
        <v>0</v>
      </c>
      <c r="J51" s="24">
        <f>SUM(J53:J53)</f>
        <v>0</v>
      </c>
      <c r="K51" s="24">
        <f>SUM(K53:K53)</f>
        <v>0</v>
      </c>
      <c r="L51" s="24"/>
    </row>
    <row r="52" spans="1:12" ht="15.75" customHeight="1" x14ac:dyDescent="0.25">
      <c r="A52" s="29" t="s">
        <v>20</v>
      </c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s="35" customFormat="1" ht="15.75" x14ac:dyDescent="0.25">
      <c r="A53" s="32"/>
      <c r="B53" s="33"/>
      <c r="C53" s="34"/>
      <c r="D53" s="34"/>
      <c r="E53" s="34"/>
      <c r="F53" s="34"/>
      <c r="G53" s="34"/>
      <c r="H53" s="27">
        <f>ROUND((D53-E53-F53+(G53*$E$7))*$F$10,0)</f>
        <v>0</v>
      </c>
      <c r="I53" s="34"/>
      <c r="J53" s="34"/>
      <c r="K53" s="34"/>
      <c r="L53" s="27">
        <f>ROUND((H53*12+4*K53-I53*11*$F$10-J53*6*$F$10)/12,0)</f>
        <v>0</v>
      </c>
    </row>
    <row r="54" spans="1:12" s="25" customFormat="1" ht="15.75" customHeight="1" x14ac:dyDescent="0.25">
      <c r="A54" s="23" t="s">
        <v>18</v>
      </c>
      <c r="B54" s="23"/>
      <c r="C54" s="24">
        <f>C56</f>
        <v>0</v>
      </c>
      <c r="D54" s="24"/>
      <c r="E54" s="24">
        <f t="shared" ref="E54:L54" si="15">E56</f>
        <v>0</v>
      </c>
      <c r="F54" s="24">
        <f t="shared" si="15"/>
        <v>0</v>
      </c>
      <c r="G54" s="24">
        <f t="shared" si="15"/>
        <v>0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</row>
    <row r="55" spans="1:12" ht="15.75" customHeight="1" x14ac:dyDescent="0.25">
      <c r="A55" s="29" t="s">
        <v>20</v>
      </c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s="35" customFormat="1" ht="15.75" x14ac:dyDescent="0.25">
      <c r="A56" s="36"/>
      <c r="B56" s="33"/>
      <c r="C56" s="34"/>
      <c r="D56" s="34"/>
      <c r="E56" s="34"/>
      <c r="F56" s="34"/>
      <c r="G56" s="34"/>
      <c r="H56" s="27">
        <f>ROUND((D56-E56-F56+(G56*$E$7))*$F$10,0)</f>
        <v>0</v>
      </c>
      <c r="I56" s="34"/>
      <c r="J56" s="34"/>
      <c r="K56" s="34"/>
      <c r="L56" s="27">
        <f>ROUND((H56*12+4*K56-I56*11*$F$10-J56*6*$F$10)/12,0)</f>
        <v>0</v>
      </c>
    </row>
    <row r="57" spans="1:12" s="19" customFormat="1" ht="15.75" x14ac:dyDescent="0.25">
      <c r="A57" s="17" t="s">
        <v>22</v>
      </c>
      <c r="B57" s="17"/>
      <c r="C57" s="18">
        <f>C58+C65</f>
        <v>0</v>
      </c>
      <c r="D57" s="18">
        <f t="shared" ref="D57:L57" si="16">D58+D65</f>
        <v>0</v>
      </c>
      <c r="E57" s="18">
        <f t="shared" si="16"/>
        <v>0</v>
      </c>
      <c r="F57" s="18">
        <f t="shared" si="16"/>
        <v>0</v>
      </c>
      <c r="G57" s="18">
        <f t="shared" si="16"/>
        <v>0</v>
      </c>
      <c r="H57" s="18">
        <f t="shared" si="16"/>
        <v>0</v>
      </c>
      <c r="I57" s="18">
        <f t="shared" si="16"/>
        <v>0</v>
      </c>
      <c r="J57" s="18">
        <f t="shared" si="16"/>
        <v>0</v>
      </c>
      <c r="K57" s="18">
        <f t="shared" si="16"/>
        <v>0</v>
      </c>
      <c r="L57" s="18">
        <f t="shared" si="16"/>
        <v>0</v>
      </c>
    </row>
    <row r="58" spans="1:12" s="22" customFormat="1" ht="31.5" customHeight="1" x14ac:dyDescent="0.25">
      <c r="A58" s="20" t="s">
        <v>8</v>
      </c>
      <c r="B58" s="20"/>
      <c r="C58" s="21">
        <f>C59+C62</f>
        <v>0</v>
      </c>
      <c r="D58" s="21">
        <f t="shared" ref="D58:L58" si="17">D59+D62</f>
        <v>0</v>
      </c>
      <c r="E58" s="21">
        <f t="shared" si="17"/>
        <v>0</v>
      </c>
      <c r="F58" s="21">
        <f t="shared" si="17"/>
        <v>0</v>
      </c>
      <c r="G58" s="21">
        <f t="shared" si="17"/>
        <v>0</v>
      </c>
      <c r="H58" s="21">
        <f t="shared" si="17"/>
        <v>0</v>
      </c>
      <c r="I58" s="21">
        <f t="shared" si="17"/>
        <v>0</v>
      </c>
      <c r="J58" s="21">
        <f t="shared" si="17"/>
        <v>0</v>
      </c>
      <c r="K58" s="21">
        <f t="shared" si="17"/>
        <v>0</v>
      </c>
      <c r="L58" s="21">
        <f t="shared" si="17"/>
        <v>0</v>
      </c>
    </row>
    <row r="59" spans="1:12" s="25" customFormat="1" ht="15.75" customHeight="1" x14ac:dyDescent="0.25">
      <c r="A59" s="23" t="s">
        <v>16</v>
      </c>
      <c r="B59" s="23"/>
      <c r="C59" s="24">
        <f>C61</f>
        <v>0</v>
      </c>
      <c r="D59" s="24">
        <f t="shared" ref="D59:L59" si="18">D61</f>
        <v>0</v>
      </c>
      <c r="E59" s="24">
        <f t="shared" si="18"/>
        <v>0</v>
      </c>
      <c r="F59" s="24">
        <f t="shared" si="18"/>
        <v>0</v>
      </c>
      <c r="G59" s="24">
        <f t="shared" si="18"/>
        <v>0</v>
      </c>
      <c r="H59" s="24">
        <f t="shared" si="18"/>
        <v>0</v>
      </c>
      <c r="I59" s="24">
        <f t="shared" si="18"/>
        <v>0</v>
      </c>
      <c r="J59" s="24">
        <f t="shared" si="18"/>
        <v>0</v>
      </c>
      <c r="K59" s="24">
        <f t="shared" si="18"/>
        <v>0</v>
      </c>
      <c r="L59" s="24">
        <f t="shared" si="18"/>
        <v>0</v>
      </c>
    </row>
    <row r="60" spans="1:12" ht="15.75" customHeight="1" x14ac:dyDescent="0.25">
      <c r="A60" s="26" t="s">
        <v>17</v>
      </c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1:12" ht="15.75" customHeight="1" x14ac:dyDescent="0.25">
      <c r="A61" s="26"/>
      <c r="B61" s="28"/>
      <c r="C61" s="27"/>
      <c r="D61" s="27"/>
      <c r="E61" s="27"/>
      <c r="F61" s="27"/>
      <c r="G61" s="27"/>
      <c r="H61" s="27">
        <f>ROUND((D61-E61-F61+(G61*$E$7))*$F$10,0)</f>
        <v>0</v>
      </c>
      <c r="I61" s="27"/>
      <c r="J61" s="27"/>
      <c r="K61" s="27"/>
      <c r="L61" s="27">
        <f>ROUND((H61*12+4*K61-I61*11*$F$10-J61*6*$F$10)/12,0)</f>
        <v>0</v>
      </c>
    </row>
    <row r="62" spans="1:12" s="25" customFormat="1" ht="15.75" customHeight="1" x14ac:dyDescent="0.25">
      <c r="A62" s="23" t="s">
        <v>18</v>
      </c>
      <c r="B62" s="23"/>
      <c r="C62" s="24">
        <f>C64</f>
        <v>0</v>
      </c>
      <c r="D62" s="24">
        <f t="shared" ref="D62:L62" si="19">D64</f>
        <v>0</v>
      </c>
      <c r="E62" s="24">
        <f t="shared" si="19"/>
        <v>0</v>
      </c>
      <c r="F62" s="24">
        <f t="shared" si="19"/>
        <v>0</v>
      </c>
      <c r="G62" s="24">
        <f t="shared" si="19"/>
        <v>0</v>
      </c>
      <c r="H62" s="24">
        <f t="shared" si="19"/>
        <v>0</v>
      </c>
      <c r="I62" s="24">
        <f t="shared" si="19"/>
        <v>0</v>
      </c>
      <c r="J62" s="24">
        <f t="shared" si="19"/>
        <v>0</v>
      </c>
      <c r="K62" s="24">
        <f t="shared" si="19"/>
        <v>0</v>
      </c>
      <c r="L62" s="24">
        <f t="shared" si="19"/>
        <v>0</v>
      </c>
    </row>
    <row r="63" spans="1:12" ht="15.75" customHeight="1" x14ac:dyDescent="0.25">
      <c r="A63" s="26" t="s">
        <v>17</v>
      </c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2" ht="15.75" customHeight="1" x14ac:dyDescent="0.25">
      <c r="A64" s="26"/>
      <c r="B64" s="26"/>
      <c r="C64" s="27"/>
      <c r="D64" s="27"/>
      <c r="E64" s="27"/>
      <c r="F64" s="27"/>
      <c r="G64" s="27"/>
      <c r="H64" s="27">
        <f>ROUND((D64-E64-F64+(G64*$E$7))*$F$10,0)</f>
        <v>0</v>
      </c>
      <c r="I64" s="27"/>
      <c r="J64" s="27"/>
      <c r="K64" s="27"/>
      <c r="L64" s="27">
        <f>ROUND((H64*12+4*K64-I64*11*$F$10-J64*6*$F$10)/12,0)</f>
        <v>0</v>
      </c>
    </row>
    <row r="65" spans="1:12" s="22" customFormat="1" ht="47.25" customHeight="1" x14ac:dyDescent="0.25">
      <c r="A65" s="20" t="s">
        <v>19</v>
      </c>
      <c r="B65" s="20"/>
      <c r="C65" s="21">
        <f>C66+C69</f>
        <v>0</v>
      </c>
      <c r="D65" s="21">
        <f t="shared" ref="D65:L65" si="20">D66+D69</f>
        <v>0</v>
      </c>
      <c r="E65" s="21">
        <f t="shared" si="20"/>
        <v>0</v>
      </c>
      <c r="F65" s="21">
        <f t="shared" si="20"/>
        <v>0</v>
      </c>
      <c r="G65" s="21">
        <f t="shared" si="20"/>
        <v>0</v>
      </c>
      <c r="H65" s="21">
        <f t="shared" si="20"/>
        <v>0</v>
      </c>
      <c r="I65" s="21">
        <f t="shared" si="20"/>
        <v>0</v>
      </c>
      <c r="J65" s="21">
        <f t="shared" si="20"/>
        <v>0</v>
      </c>
      <c r="K65" s="21">
        <f t="shared" si="20"/>
        <v>0</v>
      </c>
      <c r="L65" s="21">
        <f t="shared" si="20"/>
        <v>0</v>
      </c>
    </row>
    <row r="66" spans="1:12" s="25" customFormat="1" ht="15.75" customHeight="1" x14ac:dyDescent="0.25">
      <c r="A66" s="23" t="s">
        <v>16</v>
      </c>
      <c r="B66" s="23"/>
      <c r="C66" s="24">
        <f>C68</f>
        <v>0</v>
      </c>
      <c r="D66" s="24">
        <f>SUM(D68:D68)</f>
        <v>0</v>
      </c>
      <c r="E66" s="24">
        <f>SUM(E68:E68)</f>
        <v>0</v>
      </c>
      <c r="F66" s="24">
        <f>SUM(F68:F68)</f>
        <v>0</v>
      </c>
      <c r="G66" s="24">
        <f>SUM(G68:G68)</f>
        <v>0</v>
      </c>
      <c r="H66" s="24"/>
      <c r="I66" s="24">
        <f>SUM(I68:I68)</f>
        <v>0</v>
      </c>
      <c r="J66" s="24">
        <f>SUM(J68:J68)</f>
        <v>0</v>
      </c>
      <c r="K66" s="24">
        <f>SUM(K68:K68)</f>
        <v>0</v>
      </c>
      <c r="L66" s="24"/>
    </row>
    <row r="67" spans="1:12" ht="15.75" customHeight="1" x14ac:dyDescent="0.25">
      <c r="A67" s="29" t="s">
        <v>20</v>
      </c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s="35" customFormat="1" ht="15.75" x14ac:dyDescent="0.25">
      <c r="A68" s="32"/>
      <c r="B68" s="33"/>
      <c r="C68" s="34"/>
      <c r="D68" s="34"/>
      <c r="E68" s="34"/>
      <c r="F68" s="34"/>
      <c r="G68" s="34"/>
      <c r="H68" s="27">
        <f>ROUND((D68-E68-F68+(G68*$E$7))*$F$10,0)</f>
        <v>0</v>
      </c>
      <c r="I68" s="34"/>
      <c r="J68" s="34"/>
      <c r="K68" s="34"/>
      <c r="L68" s="27">
        <f>ROUND((H68*12+4*K68-I68*11*$F$10-J68*6*$F$10)/12,0)</f>
        <v>0</v>
      </c>
    </row>
    <row r="69" spans="1:12" s="25" customFormat="1" ht="15.75" customHeight="1" x14ac:dyDescent="0.25">
      <c r="A69" s="23" t="s">
        <v>18</v>
      </c>
      <c r="B69" s="23"/>
      <c r="C69" s="24">
        <f>C71</f>
        <v>0</v>
      </c>
      <c r="D69" s="24">
        <f t="shared" ref="D69:L69" si="21">D71</f>
        <v>0</v>
      </c>
      <c r="E69" s="24">
        <f t="shared" si="21"/>
        <v>0</v>
      </c>
      <c r="F69" s="24">
        <f t="shared" si="21"/>
        <v>0</v>
      </c>
      <c r="G69" s="24">
        <f t="shared" si="21"/>
        <v>0</v>
      </c>
      <c r="H69" s="24">
        <f t="shared" si="21"/>
        <v>0</v>
      </c>
      <c r="I69" s="24">
        <f t="shared" si="21"/>
        <v>0</v>
      </c>
      <c r="J69" s="24">
        <f t="shared" si="21"/>
        <v>0</v>
      </c>
      <c r="K69" s="24">
        <f t="shared" si="21"/>
        <v>0</v>
      </c>
      <c r="L69" s="24">
        <f t="shared" si="21"/>
        <v>0</v>
      </c>
    </row>
    <row r="70" spans="1:12" ht="15.75" customHeight="1" x14ac:dyDescent="0.25">
      <c r="A70" s="29" t="s">
        <v>20</v>
      </c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s="35" customFormat="1" ht="15.75" x14ac:dyDescent="0.25">
      <c r="A71" s="36"/>
      <c r="B71" s="33"/>
      <c r="C71" s="34"/>
      <c r="D71" s="34"/>
      <c r="E71" s="34"/>
      <c r="F71" s="34"/>
      <c r="G71" s="34"/>
      <c r="H71" s="27">
        <f>ROUND((D71-E71-F71+(G71*$E$7))*$F$10,0)</f>
        <v>0</v>
      </c>
      <c r="I71" s="34"/>
      <c r="J71" s="34"/>
      <c r="K71" s="34"/>
      <c r="L71" s="27">
        <f>ROUND((H71*12+4*K71-I71*11*$F$10-J71*6*$F$10)/12,0)</f>
        <v>0</v>
      </c>
    </row>
    <row r="73" spans="1:12" x14ac:dyDescent="0.25">
      <c r="A73" t="s">
        <v>43</v>
      </c>
    </row>
    <row r="75" spans="1:12" x14ac:dyDescent="0.25">
      <c r="A75" t="s">
        <v>44</v>
      </c>
    </row>
  </sheetData>
  <mergeCells count="14">
    <mergeCell ref="A16:B18"/>
    <mergeCell ref="C16:C17"/>
    <mergeCell ref="D16:D17"/>
    <mergeCell ref="E16:F16"/>
    <mergeCell ref="A2:L2"/>
    <mergeCell ref="B3:I3"/>
    <mergeCell ref="B4:I4"/>
    <mergeCell ref="A12:L12"/>
    <mergeCell ref="A14:L14"/>
    <mergeCell ref="H16:H17"/>
    <mergeCell ref="I16:J16"/>
    <mergeCell ref="K16:K17"/>
    <mergeCell ref="L16:L17"/>
    <mergeCell ref="G16:G17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scale="5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13" workbookViewId="0">
      <selection activeCell="H1" sqref="H1"/>
    </sheetView>
  </sheetViews>
  <sheetFormatPr defaultRowHeight="15" x14ac:dyDescent="0.25"/>
  <cols>
    <col min="1" max="1" width="42.140625" customWidth="1"/>
    <col min="2" max="2" width="17.140625" customWidth="1"/>
    <col min="3" max="3" width="15" customWidth="1"/>
    <col min="4" max="4" width="16.42578125" customWidth="1"/>
    <col min="5" max="5" width="20.7109375" customWidth="1"/>
    <col min="6" max="6" width="21" customWidth="1"/>
    <col min="7" max="7" width="13" customWidth="1"/>
    <col min="8" max="8" width="11.85546875" customWidth="1"/>
  </cols>
  <sheetData>
    <row r="1" spans="1:8" ht="87.75" customHeight="1" x14ac:dyDescent="0.25"/>
    <row r="2" spans="1:8" ht="51" customHeight="1" x14ac:dyDescent="0.25">
      <c r="A2" s="46" t="s">
        <v>23</v>
      </c>
      <c r="B2" s="46"/>
      <c r="C2" s="46"/>
      <c r="D2" s="46"/>
      <c r="E2" s="46"/>
      <c r="F2" s="46"/>
      <c r="G2" s="46"/>
      <c r="H2" s="46"/>
    </row>
    <row r="3" spans="1:8" ht="27" customHeight="1" x14ac:dyDescent="0.25">
      <c r="A3" s="1"/>
      <c r="B3" s="47" t="s">
        <v>47</v>
      </c>
      <c r="C3" s="47"/>
      <c r="D3" s="47"/>
      <c r="E3" s="47"/>
      <c r="F3" s="47"/>
      <c r="G3" s="47"/>
      <c r="H3" s="1"/>
    </row>
    <row r="4" spans="1:8" ht="27" customHeight="1" x14ac:dyDescent="0.25">
      <c r="A4" s="1"/>
      <c r="B4" s="48" t="s">
        <v>0</v>
      </c>
      <c r="C4" s="48"/>
      <c r="D4" s="48"/>
      <c r="E4" s="48"/>
      <c r="F4" s="48"/>
      <c r="G4" s="48"/>
      <c r="H4" s="1"/>
    </row>
    <row r="5" spans="1:8" ht="48" customHeight="1" x14ac:dyDescent="0.25">
      <c r="A5" s="46" t="s">
        <v>24</v>
      </c>
      <c r="B5" s="46"/>
      <c r="C5" s="46"/>
      <c r="D5" s="46"/>
      <c r="E5" s="46"/>
      <c r="F5" s="46"/>
      <c r="G5" s="46"/>
      <c r="H5" s="46"/>
    </row>
    <row r="6" spans="1:8" ht="20.25" x14ac:dyDescent="0.3">
      <c r="A6" s="9"/>
      <c r="B6" s="10"/>
      <c r="C6" s="11"/>
      <c r="D6" s="11"/>
      <c r="E6" s="11"/>
      <c r="F6" s="11"/>
      <c r="G6" s="11"/>
      <c r="H6" s="11"/>
    </row>
    <row r="7" spans="1:8" ht="50.25" customHeight="1" x14ac:dyDescent="0.25">
      <c r="A7" s="38" t="s">
        <v>8</v>
      </c>
      <c r="B7" s="39"/>
      <c r="C7" s="44" t="s">
        <v>25</v>
      </c>
      <c r="D7" s="44" t="s">
        <v>26</v>
      </c>
      <c r="E7" s="45" t="s">
        <v>10</v>
      </c>
      <c r="F7" s="45"/>
      <c r="G7" s="45" t="s">
        <v>27</v>
      </c>
      <c r="H7" s="45"/>
    </row>
    <row r="8" spans="1:8" ht="15.75" x14ac:dyDescent="0.25">
      <c r="A8" s="40"/>
      <c r="B8" s="41"/>
      <c r="C8" s="44"/>
      <c r="D8" s="44"/>
      <c r="E8" s="12" t="s">
        <v>12</v>
      </c>
      <c r="F8" s="12" t="s">
        <v>13</v>
      </c>
      <c r="G8" s="12" t="s">
        <v>12</v>
      </c>
      <c r="H8" s="12" t="s">
        <v>13</v>
      </c>
    </row>
    <row r="9" spans="1:8" ht="15.75" x14ac:dyDescent="0.25">
      <c r="A9" s="42"/>
      <c r="B9" s="43"/>
      <c r="C9" s="12">
        <v>1</v>
      </c>
      <c r="D9" s="13">
        <v>2</v>
      </c>
      <c r="E9" s="13">
        <v>3</v>
      </c>
      <c r="F9" s="13">
        <v>4</v>
      </c>
      <c r="G9" s="13">
        <v>7</v>
      </c>
      <c r="H9" s="13">
        <v>8</v>
      </c>
    </row>
    <row r="10" spans="1:8" s="16" customFormat="1" ht="15.75" x14ac:dyDescent="0.25">
      <c r="A10" s="14" t="s">
        <v>14</v>
      </c>
      <c r="B10" s="15"/>
      <c r="C10" s="15">
        <f t="shared" ref="C10:H10" si="0">C11+C33+C48</f>
        <v>0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</row>
    <row r="11" spans="1:8" s="19" customFormat="1" ht="15.75" x14ac:dyDescent="0.25">
      <c r="A11" s="17" t="s">
        <v>15</v>
      </c>
      <c r="B11" s="17"/>
      <c r="C11" s="18">
        <f t="shared" ref="C11:H11" si="1">C12+C19</f>
        <v>0</v>
      </c>
      <c r="D11" s="18">
        <f t="shared" si="1"/>
        <v>0</v>
      </c>
      <c r="E11" s="18">
        <f t="shared" si="1"/>
        <v>0</v>
      </c>
      <c r="F11" s="18">
        <f t="shared" si="1"/>
        <v>0</v>
      </c>
      <c r="G11" s="18">
        <f t="shared" si="1"/>
        <v>0</v>
      </c>
      <c r="H11" s="18">
        <f t="shared" si="1"/>
        <v>0</v>
      </c>
    </row>
    <row r="12" spans="1:8" s="22" customFormat="1" ht="31.5" customHeight="1" x14ac:dyDescent="0.25">
      <c r="A12" s="20" t="s">
        <v>8</v>
      </c>
      <c r="B12" s="20"/>
      <c r="C12" s="21">
        <f t="shared" ref="C12:H12" si="2">C13+C16</f>
        <v>0</v>
      </c>
      <c r="D12" s="21">
        <f t="shared" si="2"/>
        <v>0</v>
      </c>
      <c r="E12" s="21">
        <f t="shared" si="2"/>
        <v>0</v>
      </c>
      <c r="F12" s="21">
        <f t="shared" si="2"/>
        <v>0</v>
      </c>
      <c r="G12" s="21">
        <f t="shared" si="2"/>
        <v>0</v>
      </c>
      <c r="H12" s="21">
        <f t="shared" si="2"/>
        <v>0</v>
      </c>
    </row>
    <row r="13" spans="1:8" s="25" customFormat="1" ht="15.75" customHeight="1" x14ac:dyDescent="0.25">
      <c r="A13" s="23" t="s">
        <v>16</v>
      </c>
      <c r="B13" s="23"/>
      <c r="C13" s="24">
        <f t="shared" ref="C13:H13" si="3">C15</f>
        <v>0</v>
      </c>
      <c r="D13" s="24">
        <f t="shared" si="3"/>
        <v>0</v>
      </c>
      <c r="E13" s="24">
        <f t="shared" si="3"/>
        <v>0</v>
      </c>
      <c r="F13" s="24">
        <f t="shared" si="3"/>
        <v>0</v>
      </c>
      <c r="G13" s="24">
        <f t="shared" si="3"/>
        <v>0</v>
      </c>
      <c r="H13" s="24">
        <f t="shared" si="3"/>
        <v>0</v>
      </c>
    </row>
    <row r="14" spans="1:8" ht="15.75" customHeight="1" x14ac:dyDescent="0.25">
      <c r="A14" s="26" t="s">
        <v>17</v>
      </c>
      <c r="B14" s="26"/>
      <c r="C14" s="27"/>
      <c r="D14" s="27"/>
      <c r="E14" s="27"/>
      <c r="F14" s="27"/>
      <c r="G14" s="27"/>
      <c r="H14" s="27"/>
    </row>
    <row r="15" spans="1:8" ht="15.75" customHeight="1" x14ac:dyDescent="0.25">
      <c r="A15" s="26"/>
      <c r="B15" s="28"/>
      <c r="C15" s="27"/>
      <c r="D15" s="27"/>
      <c r="E15" s="27"/>
      <c r="F15" s="27"/>
      <c r="G15" s="27"/>
      <c r="H15" s="27"/>
    </row>
    <row r="16" spans="1:8" s="25" customFormat="1" ht="15.75" customHeight="1" x14ac:dyDescent="0.25">
      <c r="A16" s="23" t="s">
        <v>18</v>
      </c>
      <c r="B16" s="23"/>
      <c r="C16" s="24">
        <f t="shared" ref="C16:H16" si="4">C18</f>
        <v>0</v>
      </c>
      <c r="D16" s="24">
        <f t="shared" si="4"/>
        <v>0</v>
      </c>
      <c r="E16" s="24">
        <f t="shared" si="4"/>
        <v>0</v>
      </c>
      <c r="F16" s="24">
        <f t="shared" si="4"/>
        <v>0</v>
      </c>
      <c r="G16" s="24">
        <f t="shared" si="4"/>
        <v>0</v>
      </c>
      <c r="H16" s="24">
        <f t="shared" si="4"/>
        <v>0</v>
      </c>
    </row>
    <row r="17" spans="1:8" ht="15.75" customHeight="1" x14ac:dyDescent="0.25">
      <c r="A17" s="26" t="s">
        <v>17</v>
      </c>
      <c r="B17" s="26"/>
      <c r="C17" s="27"/>
      <c r="D17" s="27"/>
      <c r="E17" s="27"/>
      <c r="F17" s="27"/>
      <c r="G17" s="27"/>
      <c r="H17" s="27"/>
    </row>
    <row r="18" spans="1:8" ht="15.75" customHeight="1" x14ac:dyDescent="0.25">
      <c r="A18" s="26"/>
      <c r="B18" s="26"/>
      <c r="C18" s="27"/>
      <c r="D18" s="27"/>
      <c r="E18" s="27"/>
      <c r="F18" s="27"/>
      <c r="G18" s="27"/>
      <c r="H18" s="27"/>
    </row>
    <row r="19" spans="1:8" s="22" customFormat="1" ht="47.25" customHeight="1" x14ac:dyDescent="0.25">
      <c r="A19" s="20" t="s">
        <v>19</v>
      </c>
      <c r="B19" s="20"/>
      <c r="C19" s="21">
        <f t="shared" ref="C19:H19" si="5">C20+C26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</row>
    <row r="20" spans="1:8" s="25" customFormat="1" ht="15.75" customHeight="1" x14ac:dyDescent="0.25">
      <c r="A20" s="23" t="s">
        <v>16</v>
      </c>
      <c r="B20" s="23"/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</row>
    <row r="21" spans="1:8" ht="15.75" customHeight="1" x14ac:dyDescent="0.25">
      <c r="A21" s="29" t="s">
        <v>20</v>
      </c>
      <c r="B21" s="30"/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</row>
    <row r="22" spans="1:8" ht="15.75" customHeight="1" x14ac:dyDescent="0.25">
      <c r="A22" s="36" t="s">
        <v>37</v>
      </c>
      <c r="B22" s="30"/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</row>
    <row r="23" spans="1:8" ht="15.75" customHeight="1" x14ac:dyDescent="0.25">
      <c r="A23" s="29" t="s">
        <v>38</v>
      </c>
      <c r="B23" s="30"/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</row>
    <row r="24" spans="1:8" ht="15.75" customHeight="1" x14ac:dyDescent="0.25">
      <c r="A24" s="37" t="s">
        <v>39</v>
      </c>
      <c r="B24" s="30"/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</row>
    <row r="25" spans="1:8" ht="15.75" customHeight="1" x14ac:dyDescent="0.25">
      <c r="A25" s="29" t="s">
        <v>40</v>
      </c>
      <c r="B25" s="30"/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</row>
    <row r="26" spans="1:8" s="25" customFormat="1" ht="15.75" customHeight="1" x14ac:dyDescent="0.25">
      <c r="A26" s="23" t="s">
        <v>18</v>
      </c>
      <c r="B26" s="23"/>
      <c r="C26" s="24">
        <f t="shared" ref="C26:H26" si="6">C32</f>
        <v>0</v>
      </c>
      <c r="D26" s="24">
        <f t="shared" si="6"/>
        <v>0</v>
      </c>
      <c r="E26" s="24">
        <f t="shared" si="6"/>
        <v>0</v>
      </c>
      <c r="F26" s="24">
        <f t="shared" si="6"/>
        <v>0</v>
      </c>
      <c r="G26" s="24">
        <f t="shared" si="6"/>
        <v>0</v>
      </c>
      <c r="H26" s="24">
        <f t="shared" si="6"/>
        <v>0</v>
      </c>
    </row>
    <row r="27" spans="1:8" ht="15.75" customHeight="1" x14ac:dyDescent="0.25">
      <c r="A27" s="29" t="s">
        <v>20</v>
      </c>
      <c r="B27" s="30"/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</row>
    <row r="28" spans="1:8" ht="15.75" customHeight="1" x14ac:dyDescent="0.25">
      <c r="A28" s="36" t="s">
        <v>37</v>
      </c>
      <c r="B28" s="30"/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</row>
    <row r="29" spans="1:8" ht="15.75" customHeight="1" x14ac:dyDescent="0.25">
      <c r="A29" s="29" t="s">
        <v>40</v>
      </c>
      <c r="B29" s="30"/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</row>
    <row r="30" spans="1:8" ht="15.75" customHeight="1" x14ac:dyDescent="0.25">
      <c r="A30" s="37" t="s">
        <v>41</v>
      </c>
      <c r="B30" s="30"/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</row>
    <row r="31" spans="1:8" ht="15.75" customHeight="1" x14ac:dyDescent="0.25">
      <c r="A31" s="37" t="s">
        <v>42</v>
      </c>
      <c r="B31" s="30"/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</row>
    <row r="32" spans="1:8" s="35" customFormat="1" ht="15.75" x14ac:dyDescent="0.25">
      <c r="A32" s="37" t="s">
        <v>39</v>
      </c>
      <c r="B32" s="33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</row>
    <row r="33" spans="1:8" s="19" customFormat="1" ht="15.75" x14ac:dyDescent="0.25">
      <c r="A33" s="17" t="s">
        <v>21</v>
      </c>
      <c r="B33" s="17"/>
      <c r="C33" s="18">
        <f t="shared" ref="C33:H33" si="7">C34+C41</f>
        <v>0</v>
      </c>
      <c r="D33" s="18">
        <f t="shared" si="7"/>
        <v>0</v>
      </c>
      <c r="E33" s="18">
        <f t="shared" si="7"/>
        <v>0</v>
      </c>
      <c r="F33" s="18">
        <f t="shared" si="7"/>
        <v>0</v>
      </c>
      <c r="G33" s="18">
        <f t="shared" si="7"/>
        <v>0</v>
      </c>
      <c r="H33" s="18">
        <f t="shared" si="7"/>
        <v>0</v>
      </c>
    </row>
    <row r="34" spans="1:8" s="22" customFormat="1" ht="31.5" customHeight="1" x14ac:dyDescent="0.25">
      <c r="A34" s="20" t="s">
        <v>8</v>
      </c>
      <c r="B34" s="20"/>
      <c r="C34" s="21">
        <f t="shared" ref="C34:H34" si="8">C35+C38</f>
        <v>0</v>
      </c>
      <c r="D34" s="21">
        <f t="shared" si="8"/>
        <v>0</v>
      </c>
      <c r="E34" s="21">
        <f t="shared" si="8"/>
        <v>0</v>
      </c>
      <c r="F34" s="21">
        <f t="shared" si="8"/>
        <v>0</v>
      </c>
      <c r="G34" s="21">
        <f t="shared" si="8"/>
        <v>0</v>
      </c>
      <c r="H34" s="21">
        <f t="shared" si="8"/>
        <v>0</v>
      </c>
    </row>
    <row r="35" spans="1:8" s="25" customFormat="1" ht="15.75" customHeight="1" x14ac:dyDescent="0.25">
      <c r="A35" s="23" t="s">
        <v>16</v>
      </c>
      <c r="B35" s="23"/>
      <c r="C35" s="24">
        <f t="shared" ref="C35:H35" si="9">C37</f>
        <v>0</v>
      </c>
      <c r="D35" s="24">
        <f t="shared" si="9"/>
        <v>0</v>
      </c>
      <c r="E35" s="24">
        <f t="shared" si="9"/>
        <v>0</v>
      </c>
      <c r="F35" s="24">
        <f t="shared" si="9"/>
        <v>0</v>
      </c>
      <c r="G35" s="24">
        <f t="shared" si="9"/>
        <v>0</v>
      </c>
      <c r="H35" s="24">
        <f t="shared" si="9"/>
        <v>0</v>
      </c>
    </row>
    <row r="36" spans="1:8" ht="15.75" customHeight="1" x14ac:dyDescent="0.25">
      <c r="A36" s="26" t="s">
        <v>17</v>
      </c>
      <c r="B36" s="26"/>
      <c r="C36" s="27"/>
      <c r="D36" s="27"/>
      <c r="E36" s="27"/>
      <c r="F36" s="27"/>
      <c r="G36" s="27"/>
      <c r="H36" s="27"/>
    </row>
    <row r="37" spans="1:8" ht="15.75" customHeight="1" x14ac:dyDescent="0.25">
      <c r="A37" s="26"/>
      <c r="B37" s="28"/>
      <c r="C37" s="27"/>
      <c r="D37" s="27"/>
      <c r="E37" s="27"/>
      <c r="F37" s="27"/>
      <c r="G37" s="27"/>
      <c r="H37" s="27"/>
    </row>
    <row r="38" spans="1:8" s="25" customFormat="1" ht="15.75" customHeight="1" x14ac:dyDescent="0.25">
      <c r="A38" s="23" t="s">
        <v>18</v>
      </c>
      <c r="B38" s="23"/>
      <c r="C38" s="24">
        <f t="shared" ref="C38:H38" si="10">C40</f>
        <v>0</v>
      </c>
      <c r="D38" s="24">
        <f t="shared" si="10"/>
        <v>0</v>
      </c>
      <c r="E38" s="24">
        <f t="shared" si="10"/>
        <v>0</v>
      </c>
      <c r="F38" s="24">
        <f t="shared" si="10"/>
        <v>0</v>
      </c>
      <c r="G38" s="24">
        <f t="shared" si="10"/>
        <v>0</v>
      </c>
      <c r="H38" s="24">
        <f t="shared" si="10"/>
        <v>0</v>
      </c>
    </row>
    <row r="39" spans="1:8" ht="15.75" customHeight="1" x14ac:dyDescent="0.25">
      <c r="A39" s="26" t="s">
        <v>17</v>
      </c>
      <c r="B39" s="26"/>
      <c r="C39" s="27"/>
      <c r="D39" s="27"/>
      <c r="E39" s="27"/>
      <c r="F39" s="27"/>
      <c r="G39" s="27"/>
      <c r="H39" s="27"/>
    </row>
    <row r="40" spans="1:8" ht="15.75" customHeight="1" x14ac:dyDescent="0.25">
      <c r="A40" s="26"/>
      <c r="B40" s="26"/>
      <c r="C40" s="27"/>
      <c r="D40" s="27"/>
      <c r="E40" s="27"/>
      <c r="F40" s="27"/>
      <c r="G40" s="27"/>
      <c r="H40" s="27"/>
    </row>
    <row r="41" spans="1:8" s="22" customFormat="1" ht="47.25" customHeight="1" x14ac:dyDescent="0.25">
      <c r="A41" s="20" t="s">
        <v>19</v>
      </c>
      <c r="B41" s="20"/>
      <c r="C41" s="21">
        <f t="shared" ref="C41:H41" si="11">C42+C45</f>
        <v>0</v>
      </c>
      <c r="D41" s="21">
        <f t="shared" si="11"/>
        <v>0</v>
      </c>
      <c r="E41" s="21">
        <f t="shared" si="11"/>
        <v>0</v>
      </c>
      <c r="F41" s="21">
        <f t="shared" si="11"/>
        <v>0</v>
      </c>
      <c r="G41" s="21">
        <f t="shared" si="11"/>
        <v>0</v>
      </c>
      <c r="H41" s="21">
        <f t="shared" si="11"/>
        <v>0</v>
      </c>
    </row>
    <row r="42" spans="1:8" s="25" customFormat="1" ht="15.75" customHeight="1" x14ac:dyDescent="0.25">
      <c r="A42" s="23" t="s">
        <v>16</v>
      </c>
      <c r="B42" s="23"/>
      <c r="C42" s="24">
        <f>C44</f>
        <v>0</v>
      </c>
      <c r="D42" s="24">
        <f>SUM(D44:D44)</f>
        <v>0</v>
      </c>
      <c r="E42" s="24">
        <f>SUM(E44:E44)</f>
        <v>0</v>
      </c>
      <c r="F42" s="24">
        <f>SUM(F44:F44)</f>
        <v>0</v>
      </c>
      <c r="G42" s="24">
        <f>SUM(G44:G44)</f>
        <v>0</v>
      </c>
      <c r="H42" s="24">
        <f>SUM(H44:H44)</f>
        <v>0</v>
      </c>
    </row>
    <row r="43" spans="1:8" ht="15.75" customHeight="1" x14ac:dyDescent="0.25">
      <c r="A43" s="29" t="s">
        <v>20</v>
      </c>
      <c r="B43" s="30"/>
      <c r="C43" s="31"/>
      <c r="D43" s="31"/>
      <c r="E43" s="31"/>
      <c r="F43" s="31"/>
      <c r="G43" s="31"/>
      <c r="H43" s="31"/>
    </row>
    <row r="44" spans="1:8" s="35" customFormat="1" ht="15.75" x14ac:dyDescent="0.25">
      <c r="A44" s="32"/>
      <c r="B44" s="33"/>
      <c r="C44" s="34"/>
      <c r="D44" s="34"/>
      <c r="E44" s="34"/>
      <c r="F44" s="34"/>
      <c r="G44" s="34"/>
      <c r="H44" s="34"/>
    </row>
    <row r="45" spans="1:8" s="25" customFormat="1" ht="15.75" customHeight="1" x14ac:dyDescent="0.25">
      <c r="A45" s="23" t="s">
        <v>18</v>
      </c>
      <c r="B45" s="23"/>
      <c r="C45" s="24">
        <f t="shared" ref="C45:H45" si="12">C47</f>
        <v>0</v>
      </c>
      <c r="D45" s="24">
        <f t="shared" si="12"/>
        <v>0</v>
      </c>
      <c r="E45" s="24">
        <f t="shared" si="12"/>
        <v>0</v>
      </c>
      <c r="F45" s="24">
        <f t="shared" si="12"/>
        <v>0</v>
      </c>
      <c r="G45" s="24">
        <f t="shared" si="12"/>
        <v>0</v>
      </c>
      <c r="H45" s="24">
        <f t="shared" si="12"/>
        <v>0</v>
      </c>
    </row>
    <row r="46" spans="1:8" ht="15.75" customHeight="1" x14ac:dyDescent="0.25">
      <c r="A46" s="29" t="s">
        <v>20</v>
      </c>
      <c r="B46" s="30"/>
      <c r="C46" s="31"/>
      <c r="D46" s="31"/>
      <c r="E46" s="31"/>
      <c r="F46" s="31"/>
      <c r="G46" s="31"/>
      <c r="H46" s="31"/>
    </row>
    <row r="47" spans="1:8" s="35" customFormat="1" ht="15.75" x14ac:dyDescent="0.25">
      <c r="A47" s="36"/>
      <c r="B47" s="33"/>
      <c r="C47" s="34"/>
      <c r="D47" s="34"/>
      <c r="E47" s="34"/>
      <c r="F47" s="34"/>
      <c r="G47" s="34"/>
      <c r="H47" s="34"/>
    </row>
    <row r="48" spans="1:8" s="19" customFormat="1" ht="15.75" x14ac:dyDescent="0.25">
      <c r="A48" s="17" t="s">
        <v>22</v>
      </c>
      <c r="B48" s="17"/>
      <c r="C48" s="18">
        <f t="shared" ref="C48:H48" si="13">C49+C56</f>
        <v>0</v>
      </c>
      <c r="D48" s="18">
        <f t="shared" si="13"/>
        <v>0</v>
      </c>
      <c r="E48" s="18">
        <f t="shared" si="13"/>
        <v>0</v>
      </c>
      <c r="F48" s="18">
        <f t="shared" si="13"/>
        <v>0</v>
      </c>
      <c r="G48" s="18">
        <f t="shared" si="13"/>
        <v>0</v>
      </c>
      <c r="H48" s="18">
        <f t="shared" si="13"/>
        <v>0</v>
      </c>
    </row>
    <row r="49" spans="1:8" s="22" customFormat="1" ht="31.5" customHeight="1" x14ac:dyDescent="0.25">
      <c r="A49" s="20" t="s">
        <v>8</v>
      </c>
      <c r="B49" s="20"/>
      <c r="C49" s="21">
        <f t="shared" ref="C49:H49" si="14">C50+C53</f>
        <v>0</v>
      </c>
      <c r="D49" s="21">
        <f t="shared" si="14"/>
        <v>0</v>
      </c>
      <c r="E49" s="21">
        <f t="shared" si="14"/>
        <v>0</v>
      </c>
      <c r="F49" s="21">
        <f t="shared" si="14"/>
        <v>0</v>
      </c>
      <c r="G49" s="21">
        <f t="shared" si="14"/>
        <v>0</v>
      </c>
      <c r="H49" s="21">
        <f t="shared" si="14"/>
        <v>0</v>
      </c>
    </row>
    <row r="50" spans="1:8" s="25" customFormat="1" ht="15.75" customHeight="1" x14ac:dyDescent="0.25">
      <c r="A50" s="23" t="s">
        <v>16</v>
      </c>
      <c r="B50" s="23"/>
      <c r="C50" s="24">
        <f t="shared" ref="C50:H50" si="15">C52</f>
        <v>0</v>
      </c>
      <c r="D50" s="24">
        <f t="shared" si="15"/>
        <v>0</v>
      </c>
      <c r="E50" s="24">
        <f t="shared" si="15"/>
        <v>0</v>
      </c>
      <c r="F50" s="24">
        <f t="shared" si="15"/>
        <v>0</v>
      </c>
      <c r="G50" s="24">
        <f t="shared" si="15"/>
        <v>0</v>
      </c>
      <c r="H50" s="24">
        <f t="shared" si="15"/>
        <v>0</v>
      </c>
    </row>
    <row r="51" spans="1:8" ht="15.75" customHeight="1" x14ac:dyDescent="0.25">
      <c r="A51" s="26" t="s">
        <v>17</v>
      </c>
      <c r="B51" s="26"/>
      <c r="C51" s="27"/>
      <c r="D51" s="27"/>
      <c r="E51" s="27"/>
      <c r="F51" s="27"/>
      <c r="G51" s="27"/>
      <c r="H51" s="27"/>
    </row>
    <row r="52" spans="1:8" ht="15.75" customHeight="1" x14ac:dyDescent="0.25">
      <c r="A52" s="26"/>
      <c r="B52" s="28"/>
      <c r="C52" s="27"/>
      <c r="D52" s="27"/>
      <c r="E52" s="27"/>
      <c r="F52" s="27"/>
      <c r="G52" s="27"/>
      <c r="H52" s="27"/>
    </row>
    <row r="53" spans="1:8" s="25" customFormat="1" ht="15.75" customHeight="1" x14ac:dyDescent="0.25">
      <c r="A53" s="23" t="s">
        <v>18</v>
      </c>
      <c r="B53" s="23"/>
      <c r="C53" s="24">
        <f t="shared" ref="C53:H53" si="16">C55</f>
        <v>0</v>
      </c>
      <c r="D53" s="24">
        <f t="shared" si="16"/>
        <v>0</v>
      </c>
      <c r="E53" s="24">
        <f t="shared" si="16"/>
        <v>0</v>
      </c>
      <c r="F53" s="24">
        <f t="shared" si="16"/>
        <v>0</v>
      </c>
      <c r="G53" s="24">
        <f t="shared" si="16"/>
        <v>0</v>
      </c>
      <c r="H53" s="24">
        <f t="shared" si="16"/>
        <v>0</v>
      </c>
    </row>
    <row r="54" spans="1:8" ht="15.75" customHeight="1" x14ac:dyDescent="0.25">
      <c r="A54" s="26" t="s">
        <v>17</v>
      </c>
      <c r="B54" s="26"/>
      <c r="C54" s="27"/>
      <c r="D54" s="27"/>
      <c r="E54" s="27"/>
      <c r="F54" s="27"/>
      <c r="G54" s="27"/>
      <c r="H54" s="27"/>
    </row>
    <row r="55" spans="1:8" ht="15.75" customHeight="1" x14ac:dyDescent="0.25">
      <c r="A55" s="26"/>
      <c r="B55" s="26"/>
      <c r="C55" s="27"/>
      <c r="D55" s="27"/>
      <c r="E55" s="27"/>
      <c r="F55" s="27"/>
      <c r="G55" s="27"/>
      <c r="H55" s="27"/>
    </row>
    <row r="56" spans="1:8" s="22" customFormat="1" ht="47.25" customHeight="1" x14ac:dyDescent="0.25">
      <c r="A56" s="20" t="s">
        <v>19</v>
      </c>
      <c r="B56" s="20"/>
      <c r="C56" s="21">
        <f t="shared" ref="C56:H56" si="17">C57+C60</f>
        <v>0</v>
      </c>
      <c r="D56" s="21">
        <f t="shared" si="17"/>
        <v>0</v>
      </c>
      <c r="E56" s="21">
        <f t="shared" si="17"/>
        <v>0</v>
      </c>
      <c r="F56" s="21">
        <f t="shared" si="17"/>
        <v>0</v>
      </c>
      <c r="G56" s="21">
        <f t="shared" si="17"/>
        <v>0</v>
      </c>
      <c r="H56" s="21">
        <f t="shared" si="17"/>
        <v>0</v>
      </c>
    </row>
    <row r="57" spans="1:8" s="25" customFormat="1" ht="15.75" customHeight="1" x14ac:dyDescent="0.25">
      <c r="A57" s="23" t="s">
        <v>16</v>
      </c>
      <c r="B57" s="23"/>
      <c r="C57" s="24">
        <f>C59</f>
        <v>0</v>
      </c>
      <c r="D57" s="24">
        <f>SUM(D59:D59)</f>
        <v>0</v>
      </c>
      <c r="E57" s="24">
        <f>SUM(E59:E59)</f>
        <v>0</v>
      </c>
      <c r="F57" s="24">
        <f>SUM(F59:F59)</f>
        <v>0</v>
      </c>
      <c r="G57" s="24">
        <f>SUM(G59:G59)</f>
        <v>0</v>
      </c>
      <c r="H57" s="24">
        <f>SUM(H59:H59)</f>
        <v>0</v>
      </c>
    </row>
    <row r="58" spans="1:8" ht="15.75" customHeight="1" x14ac:dyDescent="0.25">
      <c r="A58" s="29" t="s">
        <v>20</v>
      </c>
      <c r="B58" s="30"/>
      <c r="C58" s="31"/>
      <c r="D58" s="31"/>
      <c r="E58" s="31"/>
      <c r="F58" s="31"/>
      <c r="G58" s="31"/>
      <c r="H58" s="31"/>
    </row>
    <row r="59" spans="1:8" s="35" customFormat="1" ht="15.75" x14ac:dyDescent="0.25">
      <c r="A59" s="32"/>
      <c r="B59" s="33"/>
      <c r="C59" s="34"/>
      <c r="D59" s="34"/>
      <c r="E59" s="34"/>
      <c r="F59" s="34"/>
      <c r="G59" s="34"/>
      <c r="H59" s="34"/>
    </row>
    <row r="60" spans="1:8" s="25" customFormat="1" ht="15.75" customHeight="1" x14ac:dyDescent="0.25">
      <c r="A60" s="23" t="s">
        <v>18</v>
      </c>
      <c r="B60" s="23"/>
      <c r="C60" s="24">
        <f t="shared" ref="C60:H60" si="18">C62</f>
        <v>0</v>
      </c>
      <c r="D60" s="24">
        <f t="shared" si="18"/>
        <v>0</v>
      </c>
      <c r="E60" s="24">
        <f t="shared" si="18"/>
        <v>0</v>
      </c>
      <c r="F60" s="24">
        <f t="shared" si="18"/>
        <v>0</v>
      </c>
      <c r="G60" s="24">
        <f t="shared" si="18"/>
        <v>0</v>
      </c>
      <c r="H60" s="24">
        <f t="shared" si="18"/>
        <v>0</v>
      </c>
    </row>
    <row r="61" spans="1:8" ht="15.75" customHeight="1" x14ac:dyDescent="0.25">
      <c r="A61" s="29" t="s">
        <v>20</v>
      </c>
      <c r="B61" s="30"/>
      <c r="C61" s="31"/>
      <c r="D61" s="31"/>
      <c r="E61" s="31"/>
      <c r="F61" s="31"/>
      <c r="G61" s="31"/>
      <c r="H61" s="31"/>
    </row>
    <row r="62" spans="1:8" s="35" customFormat="1" ht="15.75" x14ac:dyDescent="0.25">
      <c r="A62" s="36"/>
      <c r="B62" s="33"/>
      <c r="C62" s="34"/>
      <c r="D62" s="34"/>
      <c r="E62" s="34"/>
      <c r="F62" s="34"/>
      <c r="G62" s="34"/>
      <c r="H62" s="34"/>
    </row>
    <row r="64" spans="1:8" x14ac:dyDescent="0.25">
      <c r="A64" t="s">
        <v>46</v>
      </c>
    </row>
    <row r="67" spans="1:2" x14ac:dyDescent="0.25">
      <c r="A67" t="s">
        <v>45</v>
      </c>
      <c r="B67">
        <v>89174753377</v>
      </c>
    </row>
  </sheetData>
  <mergeCells count="9">
    <mergeCell ref="A2:H2"/>
    <mergeCell ref="B3:G3"/>
    <mergeCell ref="B4:G4"/>
    <mergeCell ref="A5:H5"/>
    <mergeCell ref="G7:H7"/>
    <mergeCell ref="A7:B9"/>
    <mergeCell ref="C7:C8"/>
    <mergeCell ref="D7:D8"/>
    <mergeCell ref="E7:F7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СГК</vt:lpstr>
      <vt:lpstr>СГК ОВЗ</vt:lpstr>
      <vt:lpstr>СГК!Заголовки_для_печати</vt:lpstr>
      <vt:lpstr>'СГК ОВЗ'!Заголовки_для_печати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2019-05-13T04:45:13Z</cp:lastPrinted>
  <dcterms:created xsi:type="dcterms:W3CDTF">2006-09-16T00:00:00Z</dcterms:created>
  <dcterms:modified xsi:type="dcterms:W3CDTF">2019-05-14T10:27:45Z</dcterms:modified>
</cp:coreProperties>
</file>